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workbookProtection lockStructure="1"/>
  <bookViews>
    <workbookView xWindow="0" yWindow="0" windowWidth="16380" windowHeight="8190" tabRatio="559"/>
  </bookViews>
  <sheets>
    <sheet name="Documentation" sheetId="2" r:id="rId1"/>
    <sheet name="Charts" sheetId="3" r:id="rId2"/>
    <sheet name="Data" sheetId="8" r:id="rId3"/>
    <sheet name="Statistics" sheetId="9" r:id="rId4"/>
    <sheet name="Input_Data" sheetId="10" r:id="rId5"/>
    <sheet name="Periodograms" sheetId="11" r:id="rId6"/>
  </sheets>
  <definedNames>
    <definedName name="Cell_172">Data!#REF!</definedName>
    <definedName name="Cell_19">Data!#REF!</definedName>
    <definedName name="Cell_57">Data!#REF!</definedName>
    <definedName name="Cell_57b">Data!#REF!</definedName>
    <definedName name="Peak_172">Data!#REF!</definedName>
    <definedName name="Peak_19">Data!#REF!</definedName>
    <definedName name="Peak_57">Data!#REF!</definedName>
    <definedName name="Peak_57b">Data!#REF!</definedName>
    <definedName name="temp_1" localSheetId="2">Data!$A$2:$B$282</definedName>
    <definedName name="TempDev">Data!$B$2:$B$1048576</definedName>
    <definedName name="Year">Data!$A$2:$A$1048576</definedName>
  </definedNames>
  <calcPr calcId="125725"/>
</workbook>
</file>

<file path=xl/calcChain.xml><?xml version="1.0" encoding="utf-8"?>
<calcChain xmlns="http://schemas.openxmlformats.org/spreadsheetml/2006/main">
  <c r="AX2" i="8"/>
  <c r="AS3"/>
  <c r="AS4" s="1"/>
  <c r="AS5" s="1"/>
  <c r="AS6" s="1"/>
  <c r="AS7" s="1"/>
  <c r="AS8" s="1"/>
  <c r="AS9" s="1"/>
  <c r="AS10" s="1"/>
  <c r="AS11" s="1"/>
  <c r="AS12" s="1"/>
  <c r="AS13" s="1"/>
  <c r="AS14" s="1"/>
  <c r="AS15" s="1"/>
  <c r="AS16" s="1"/>
  <c r="AS17" s="1"/>
  <c r="AS18" s="1"/>
  <c r="AS19" s="1"/>
  <c r="AS20" s="1"/>
  <c r="AS21" s="1"/>
  <c r="AS22" s="1"/>
  <c r="AS23" s="1"/>
  <c r="AS24" s="1"/>
  <c r="AS25" s="1"/>
  <c r="AS26" s="1"/>
  <c r="AS27" s="1"/>
  <c r="AS28" s="1"/>
  <c r="AS29" s="1"/>
  <c r="AS30" s="1"/>
  <c r="AS31" s="1"/>
  <c r="AS32" s="1"/>
  <c r="AS33" s="1"/>
  <c r="AS34" s="1"/>
  <c r="AS35" s="1"/>
  <c r="AS36" s="1"/>
  <c r="AS37" s="1"/>
  <c r="AS38" s="1"/>
  <c r="AS39" s="1"/>
  <c r="AS40" s="1"/>
  <c r="AS41" s="1"/>
  <c r="AS42" s="1"/>
  <c r="AS43" s="1"/>
  <c r="AS44" s="1"/>
  <c r="AS45" s="1"/>
  <c r="AS46" s="1"/>
  <c r="AS47" s="1"/>
  <c r="AS48" s="1"/>
  <c r="AS49" s="1"/>
  <c r="AS50" s="1"/>
  <c r="AS51" s="1"/>
  <c r="AS52" s="1"/>
  <c r="AS53" s="1"/>
  <c r="AS54" s="1"/>
  <c r="AS55" s="1"/>
  <c r="AS56" s="1"/>
  <c r="AS57" s="1"/>
  <c r="AS58" s="1"/>
  <c r="AS59" s="1"/>
  <c r="AR2"/>
  <c r="AQ17"/>
  <c r="AY3"/>
  <c r="AX3" s="1"/>
  <c r="AL2"/>
  <c r="AG3"/>
  <c r="AG4" s="1"/>
  <c r="AG5" s="1"/>
  <c r="AG6" s="1"/>
  <c r="AG7" s="1"/>
  <c r="AG8" s="1"/>
  <c r="AG9" s="1"/>
  <c r="AG10" s="1"/>
  <c r="AG11" s="1"/>
  <c r="AG12" s="1"/>
  <c r="AG13" s="1"/>
  <c r="AG14" s="1"/>
  <c r="AG15" s="1"/>
  <c r="AG16" s="1"/>
  <c r="AG17" s="1"/>
  <c r="AG18" s="1"/>
  <c r="AG19" s="1"/>
  <c r="AG20" s="1"/>
  <c r="AG21" s="1"/>
  <c r="AG22" s="1"/>
  <c r="AG23" s="1"/>
  <c r="AG24" s="1"/>
  <c r="AG25" s="1"/>
  <c r="AG26" s="1"/>
  <c r="AG27" s="1"/>
  <c r="AG28" s="1"/>
  <c r="AG29" s="1"/>
  <c r="AG30" s="1"/>
  <c r="AG31" s="1"/>
  <c r="AG32" s="1"/>
  <c r="AG33" s="1"/>
  <c r="AG34" s="1"/>
  <c r="AG35" s="1"/>
  <c r="AG36" s="1"/>
  <c r="AG37" s="1"/>
  <c r="AG38" s="1"/>
  <c r="AG39" s="1"/>
  <c r="AG40" s="1"/>
  <c r="AG41" s="1"/>
  <c r="AG42" s="1"/>
  <c r="AG43" s="1"/>
  <c r="AG44" s="1"/>
  <c r="AG45" s="1"/>
  <c r="AG46" s="1"/>
  <c r="AG47" s="1"/>
  <c r="AG48" s="1"/>
  <c r="AG49" s="1"/>
  <c r="AG50" s="1"/>
  <c r="AG51" s="1"/>
  <c r="AG52" s="1"/>
  <c r="AG53" s="1"/>
  <c r="AG54" s="1"/>
  <c r="AG55" s="1"/>
  <c r="AG56" s="1"/>
  <c r="AG57" s="1"/>
  <c r="AG58" s="1"/>
  <c r="AG59" s="1"/>
  <c r="AG60" s="1"/>
  <c r="AG61" s="1"/>
  <c r="AG62" s="1"/>
  <c r="AG63" s="1"/>
  <c r="AG64" s="1"/>
  <c r="AG65" s="1"/>
  <c r="AG66" s="1"/>
  <c r="AG67" s="1"/>
  <c r="AG68" s="1"/>
  <c r="AG69" s="1"/>
  <c r="AG70" s="1"/>
  <c r="AG71" s="1"/>
  <c r="AG72" s="1"/>
  <c r="AG73" s="1"/>
  <c r="AG74" s="1"/>
  <c r="AG75" s="1"/>
  <c r="AG76" s="1"/>
  <c r="AG77" s="1"/>
  <c r="AG78" s="1"/>
  <c r="AG79" s="1"/>
  <c r="AG80" s="1"/>
  <c r="AG81" s="1"/>
  <c r="AG82" s="1"/>
  <c r="AG83" s="1"/>
  <c r="AG84" s="1"/>
  <c r="AG85" s="1"/>
  <c r="AG86" s="1"/>
  <c r="AG87" s="1"/>
  <c r="AG88" s="1"/>
  <c r="AG89" s="1"/>
  <c r="AG90" s="1"/>
  <c r="AG91" s="1"/>
  <c r="AG92" s="1"/>
  <c r="AG93" s="1"/>
  <c r="AG94" s="1"/>
  <c r="AG95" s="1"/>
  <c r="AG96" s="1"/>
  <c r="AG97" s="1"/>
  <c r="AG98" s="1"/>
  <c r="AG99" s="1"/>
  <c r="AG100" s="1"/>
  <c r="AG101" s="1"/>
  <c r="AG102" s="1"/>
  <c r="AG103" s="1"/>
  <c r="AG104" s="1"/>
  <c r="AG105" s="1"/>
  <c r="AG106" s="1"/>
  <c r="AG107" s="1"/>
  <c r="AG108" s="1"/>
  <c r="AG109" s="1"/>
  <c r="AG110" s="1"/>
  <c r="AG111" s="1"/>
  <c r="AG112" s="1"/>
  <c r="AG113" s="1"/>
  <c r="AG114" s="1"/>
  <c r="AG115" s="1"/>
  <c r="AG116" s="1"/>
  <c r="AG117" s="1"/>
  <c r="AG118" s="1"/>
  <c r="AG119" s="1"/>
  <c r="AG120" s="1"/>
  <c r="AG121" s="1"/>
  <c r="AG122" s="1"/>
  <c r="AF2"/>
  <c r="AF3" s="1"/>
  <c r="AF4" s="1"/>
  <c r="AF5" s="1"/>
  <c r="AF6" s="1"/>
  <c r="AF7" s="1"/>
  <c r="AF8" s="1"/>
  <c r="AF9" s="1"/>
  <c r="AF10" s="1"/>
  <c r="AF11" s="1"/>
  <c r="AF12" s="1"/>
  <c r="AF13" s="1"/>
  <c r="AF14" s="1"/>
  <c r="AF15" s="1"/>
  <c r="AF16" s="1"/>
  <c r="AF17" s="1"/>
  <c r="AF18" s="1"/>
  <c r="AF19" s="1"/>
  <c r="AF20" s="1"/>
  <c r="AF21" s="1"/>
  <c r="AF22" s="1"/>
  <c r="AF23" s="1"/>
  <c r="AF24" s="1"/>
  <c r="AF25" s="1"/>
  <c r="AF26" s="1"/>
  <c r="AF27" s="1"/>
  <c r="AF28" s="1"/>
  <c r="AF29" s="1"/>
  <c r="AF30" s="1"/>
  <c r="AF31" s="1"/>
  <c r="AF32" s="1"/>
  <c r="AF33" s="1"/>
  <c r="AF34" s="1"/>
  <c r="AF35" s="1"/>
  <c r="AF36" s="1"/>
  <c r="AF37" s="1"/>
  <c r="AF38" s="1"/>
  <c r="AF39" s="1"/>
  <c r="AF40" s="1"/>
  <c r="AF41" s="1"/>
  <c r="AF42" s="1"/>
  <c r="AF43" s="1"/>
  <c r="AF44" s="1"/>
  <c r="AF45" s="1"/>
  <c r="AE17"/>
  <c r="AM3"/>
  <c r="AM4" s="1"/>
  <c r="AM5" s="1"/>
  <c r="AM6" s="1"/>
  <c r="AM7" s="1"/>
  <c r="AM8" s="1"/>
  <c r="AM9" s="1"/>
  <c r="AM10" s="1"/>
  <c r="AM11" s="1"/>
  <c r="AM12" s="1"/>
  <c r="AM13" s="1"/>
  <c r="AM14" s="1"/>
  <c r="AM15" s="1"/>
  <c r="AM16" s="1"/>
  <c r="AM17" s="1"/>
  <c r="AM18" s="1"/>
  <c r="AM19" s="1"/>
  <c r="AM20" s="1"/>
  <c r="AM21" s="1"/>
  <c r="AM22" s="1"/>
  <c r="AM23" s="1"/>
  <c r="AM24" s="1"/>
  <c r="M2"/>
  <c r="Z2"/>
  <c r="U3"/>
  <c r="U4" s="1"/>
  <c r="U5" s="1"/>
  <c r="U6" s="1"/>
  <c r="U7" s="1"/>
  <c r="U8" s="1"/>
  <c r="U9" s="1"/>
  <c r="U10" s="1"/>
  <c r="U11" s="1"/>
  <c r="U12" s="1"/>
  <c r="U13" s="1"/>
  <c r="U14" s="1"/>
  <c r="U15" s="1"/>
  <c r="U16" s="1"/>
  <c r="U17" s="1"/>
  <c r="U18" s="1"/>
  <c r="U19" s="1"/>
  <c r="U20" s="1"/>
  <c r="U21" s="1"/>
  <c r="U22" s="1"/>
  <c r="U23" s="1"/>
  <c r="U24" s="1"/>
  <c r="U25" s="1"/>
  <c r="U26" s="1"/>
  <c r="U27" s="1"/>
  <c r="U28" s="1"/>
  <c r="U29" s="1"/>
  <c r="U30" s="1"/>
  <c r="U31" s="1"/>
  <c r="U32" s="1"/>
  <c r="U33" s="1"/>
  <c r="U34" s="1"/>
  <c r="U35" s="1"/>
  <c r="U36" s="1"/>
  <c r="U37" s="1"/>
  <c r="U38" s="1"/>
  <c r="U39" s="1"/>
  <c r="U40" s="1"/>
  <c r="U41" s="1"/>
  <c r="U42" s="1"/>
  <c r="U43" s="1"/>
  <c r="U44" s="1"/>
  <c r="U45" s="1"/>
  <c r="U46" s="1"/>
  <c r="U47" s="1"/>
  <c r="U48" s="1"/>
  <c r="U49" s="1"/>
  <c r="U50" s="1"/>
  <c r="U51" s="1"/>
  <c r="U52" s="1"/>
  <c r="U53" s="1"/>
  <c r="U54" s="1"/>
  <c r="U55" s="1"/>
  <c r="U56" s="1"/>
  <c r="U57" s="1"/>
  <c r="U58" s="1"/>
  <c r="U59" s="1"/>
  <c r="U60" s="1"/>
  <c r="U61" s="1"/>
  <c r="U62" s="1"/>
  <c r="U63" s="1"/>
  <c r="U64" s="1"/>
  <c r="U65" s="1"/>
  <c r="U66" s="1"/>
  <c r="U67" s="1"/>
  <c r="U68" s="1"/>
  <c r="U69" s="1"/>
  <c r="U70" s="1"/>
  <c r="U71" s="1"/>
  <c r="U72" s="1"/>
  <c r="U73" s="1"/>
  <c r="U74" s="1"/>
  <c r="U75" s="1"/>
  <c r="U76" s="1"/>
  <c r="U77" s="1"/>
  <c r="U78" s="1"/>
  <c r="U79" s="1"/>
  <c r="U80" s="1"/>
  <c r="U81" s="1"/>
  <c r="U82" s="1"/>
  <c r="U83" s="1"/>
  <c r="U84" s="1"/>
  <c r="U85" s="1"/>
  <c r="U86" s="1"/>
  <c r="U87" s="1"/>
  <c r="U88" s="1"/>
  <c r="U89" s="1"/>
  <c r="U90" s="1"/>
  <c r="U91" s="1"/>
  <c r="U92" s="1"/>
  <c r="U93" s="1"/>
  <c r="U94" s="1"/>
  <c r="U95" s="1"/>
  <c r="U96" s="1"/>
  <c r="U97" s="1"/>
  <c r="U98" s="1"/>
  <c r="U99" s="1"/>
  <c r="U100" s="1"/>
  <c r="U101" s="1"/>
  <c r="U102" s="1"/>
  <c r="U103" s="1"/>
  <c r="U104" s="1"/>
  <c r="U105" s="1"/>
  <c r="U106" s="1"/>
  <c r="U107" s="1"/>
  <c r="U108" s="1"/>
  <c r="U109" s="1"/>
  <c r="U110" s="1"/>
  <c r="U111" s="1"/>
  <c r="U112" s="1"/>
  <c r="U113" s="1"/>
  <c r="U114" s="1"/>
  <c r="U115" s="1"/>
  <c r="U116" s="1"/>
  <c r="U117" s="1"/>
  <c r="U118" s="1"/>
  <c r="U119" s="1"/>
  <c r="U120" s="1"/>
  <c r="U121" s="1"/>
  <c r="U122" s="1"/>
  <c r="U123" s="1"/>
  <c r="U124" s="1"/>
  <c r="U125" s="1"/>
  <c r="U126" s="1"/>
  <c r="U127" s="1"/>
  <c r="U128" s="1"/>
  <c r="U129" s="1"/>
  <c r="U130" s="1"/>
  <c r="U131" s="1"/>
  <c r="U132" s="1"/>
  <c r="U133" s="1"/>
  <c r="U134" s="1"/>
  <c r="U135" s="1"/>
  <c r="U136" s="1"/>
  <c r="U137" s="1"/>
  <c r="U138" s="1"/>
  <c r="U139" s="1"/>
  <c r="U140" s="1"/>
  <c r="U141" s="1"/>
  <c r="U142" s="1"/>
  <c r="U143" s="1"/>
  <c r="U144" s="1"/>
  <c r="U145" s="1"/>
  <c r="U146" s="1"/>
  <c r="U147" s="1"/>
  <c r="U148" s="1"/>
  <c r="U149" s="1"/>
  <c r="U150" s="1"/>
  <c r="U151" s="1"/>
  <c r="U152" s="1"/>
  <c r="U153" s="1"/>
  <c r="U154" s="1"/>
  <c r="U155" s="1"/>
  <c r="U156" s="1"/>
  <c r="U157" s="1"/>
  <c r="U158" s="1"/>
  <c r="U159" s="1"/>
  <c r="U160" s="1"/>
  <c r="U161" s="1"/>
  <c r="U162" s="1"/>
  <c r="U163" s="1"/>
  <c r="U164" s="1"/>
  <c r="U165" s="1"/>
  <c r="U166" s="1"/>
  <c r="U167" s="1"/>
  <c r="U168" s="1"/>
  <c r="U169" s="1"/>
  <c r="U170" s="1"/>
  <c r="U171" s="1"/>
  <c r="U172" s="1"/>
  <c r="U173" s="1"/>
  <c r="U174" s="1"/>
  <c r="U175" s="1"/>
  <c r="U176" s="1"/>
  <c r="U177" s="1"/>
  <c r="U178" s="1"/>
  <c r="U179" s="1"/>
  <c r="U180" s="1"/>
  <c r="U181" s="1"/>
  <c r="U182" s="1"/>
  <c r="U183" s="1"/>
  <c r="U184" s="1"/>
  <c r="U185" s="1"/>
  <c r="U186" s="1"/>
  <c r="U187" s="1"/>
  <c r="U188" s="1"/>
  <c r="U189" s="1"/>
  <c r="U190" s="1"/>
  <c r="U191" s="1"/>
  <c r="U192" s="1"/>
  <c r="U193" s="1"/>
  <c r="U194" s="1"/>
  <c r="U195" s="1"/>
  <c r="U196" s="1"/>
  <c r="U197" s="1"/>
  <c r="U198" s="1"/>
  <c r="U199" s="1"/>
  <c r="U200" s="1"/>
  <c r="U201" s="1"/>
  <c r="U202" s="1"/>
  <c r="U203" s="1"/>
  <c r="U204" s="1"/>
  <c r="U205" s="1"/>
  <c r="U206" s="1"/>
  <c r="U207" s="1"/>
  <c r="U208" s="1"/>
  <c r="U209" s="1"/>
  <c r="U210" s="1"/>
  <c r="U211" s="1"/>
  <c r="U212" s="1"/>
  <c r="U213" s="1"/>
  <c r="U214" s="1"/>
  <c r="U215" s="1"/>
  <c r="U216" s="1"/>
  <c r="U217" s="1"/>
  <c r="U218" s="1"/>
  <c r="U219" s="1"/>
  <c r="U220" s="1"/>
  <c r="U221" s="1"/>
  <c r="U222" s="1"/>
  <c r="U223" s="1"/>
  <c r="U224" s="1"/>
  <c r="U225" s="1"/>
  <c r="U226" s="1"/>
  <c r="U227" s="1"/>
  <c r="U228" s="1"/>
  <c r="U229" s="1"/>
  <c r="U230" s="1"/>
  <c r="U231" s="1"/>
  <c r="U232" s="1"/>
  <c r="U233" s="1"/>
  <c r="U234" s="1"/>
  <c r="U235" s="1"/>
  <c r="U236" s="1"/>
  <c r="U237" s="1"/>
  <c r="U238" s="1"/>
  <c r="U239" s="1"/>
  <c r="U240" s="1"/>
  <c r="U241" s="1"/>
  <c r="U242" s="1"/>
  <c r="U243" s="1"/>
  <c r="U244" s="1"/>
  <c r="U245" s="1"/>
  <c r="U246" s="1"/>
  <c r="U247" s="1"/>
  <c r="U248" s="1"/>
  <c r="U249" s="1"/>
  <c r="U250" s="1"/>
  <c r="U251" s="1"/>
  <c r="U252" s="1"/>
  <c r="U253" s="1"/>
  <c r="U254" s="1"/>
  <c r="U255" s="1"/>
  <c r="U256" s="1"/>
  <c r="U257" s="1"/>
  <c r="U258" s="1"/>
  <c r="U259" s="1"/>
  <c r="U260" s="1"/>
  <c r="U261" s="1"/>
  <c r="U262" s="1"/>
  <c r="U263" s="1"/>
  <c r="U264" s="1"/>
  <c r="U265" s="1"/>
  <c r="U266" s="1"/>
  <c r="U267" s="1"/>
  <c r="U268" s="1"/>
  <c r="U269" s="1"/>
  <c r="U270" s="1"/>
  <c r="U271" s="1"/>
  <c r="U272" s="1"/>
  <c r="U273" s="1"/>
  <c r="U274" s="1"/>
  <c r="U275" s="1"/>
  <c r="U276" s="1"/>
  <c r="U277" s="1"/>
  <c r="U278" s="1"/>
  <c r="U279" s="1"/>
  <c r="U280" s="1"/>
  <c r="U281" s="1"/>
  <c r="U282" s="1"/>
  <c r="U283" s="1"/>
  <c r="U284" s="1"/>
  <c r="U285" s="1"/>
  <c r="U286" s="1"/>
  <c r="U287" s="1"/>
  <c r="U288" s="1"/>
  <c r="U289" s="1"/>
  <c r="U290" s="1"/>
  <c r="U291" s="1"/>
  <c r="U292" s="1"/>
  <c r="U293" s="1"/>
  <c r="U294" s="1"/>
  <c r="U295" s="1"/>
  <c r="U296" s="1"/>
  <c r="U297" s="1"/>
  <c r="U298" s="1"/>
  <c r="U299" s="1"/>
  <c r="U300" s="1"/>
  <c r="U301" s="1"/>
  <c r="U302" s="1"/>
  <c r="U303" s="1"/>
  <c r="U304" s="1"/>
  <c r="U305" s="1"/>
  <c r="U306" s="1"/>
  <c r="U307" s="1"/>
  <c r="U308" s="1"/>
  <c r="U309" s="1"/>
  <c r="U310" s="1"/>
  <c r="U311" s="1"/>
  <c r="U312" s="1"/>
  <c r="U313" s="1"/>
  <c r="U314" s="1"/>
  <c r="U315" s="1"/>
  <c r="U316" s="1"/>
  <c r="U317" s="1"/>
  <c r="U318" s="1"/>
  <c r="U319" s="1"/>
  <c r="U320" s="1"/>
  <c r="U321" s="1"/>
  <c r="U322" s="1"/>
  <c r="U323" s="1"/>
  <c r="U324" s="1"/>
  <c r="U325" s="1"/>
  <c r="U326" s="1"/>
  <c r="U327" s="1"/>
  <c r="U328" s="1"/>
  <c r="U329" s="1"/>
  <c r="U330" s="1"/>
  <c r="U331" s="1"/>
  <c r="U332" s="1"/>
  <c r="U333" s="1"/>
  <c r="U334" s="1"/>
  <c r="T2"/>
  <c r="T3" s="1"/>
  <c r="T4" s="1"/>
  <c r="T5" s="1"/>
  <c r="T6" s="1"/>
  <c r="T7" s="1"/>
  <c r="T8" s="1"/>
  <c r="T9" s="1"/>
  <c r="T10" s="1"/>
  <c r="T11" s="1"/>
  <c r="T12" s="1"/>
  <c r="T13" s="1"/>
  <c r="T14" s="1"/>
  <c r="T15" s="1"/>
  <c r="T16" s="1"/>
  <c r="T17" s="1"/>
  <c r="T18" s="1"/>
  <c r="T19" s="1"/>
  <c r="T20" s="1"/>
  <c r="T21" s="1"/>
  <c r="T22" s="1"/>
  <c r="T23" s="1"/>
  <c r="T24" s="1"/>
  <c r="T25" s="1"/>
  <c r="T26" s="1"/>
  <c r="T27" s="1"/>
  <c r="T28" s="1"/>
  <c r="T29" s="1"/>
  <c r="T30" s="1"/>
  <c r="T31" s="1"/>
  <c r="H3"/>
  <c r="H4" s="1"/>
  <c r="H5" s="1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H97" s="1"/>
  <c r="H98" s="1"/>
  <c r="H99" s="1"/>
  <c r="H100" s="1"/>
  <c r="H101" s="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H141" s="1"/>
  <c r="H142" s="1"/>
  <c r="H143" s="1"/>
  <c r="H144" s="1"/>
  <c r="H145" s="1"/>
  <c r="H146" s="1"/>
  <c r="H147" s="1"/>
  <c r="H148" s="1"/>
  <c r="H149" s="1"/>
  <c r="H150" s="1"/>
  <c r="H151" s="1"/>
  <c r="H152" s="1"/>
  <c r="H153" s="1"/>
  <c r="H154" s="1"/>
  <c r="H155" s="1"/>
  <c r="H156" s="1"/>
  <c r="H157" s="1"/>
  <c r="H158" s="1"/>
  <c r="H159" s="1"/>
  <c r="H160" s="1"/>
  <c r="H161" s="1"/>
  <c r="H162" s="1"/>
  <c r="H163" s="1"/>
  <c r="H164" s="1"/>
  <c r="H165" s="1"/>
  <c r="H166" s="1"/>
  <c r="H167" s="1"/>
  <c r="H168" s="1"/>
  <c r="H169" s="1"/>
  <c r="H170" s="1"/>
  <c r="H171" s="1"/>
  <c r="H172" s="1"/>
  <c r="H173" s="1"/>
  <c r="H174" s="1"/>
  <c r="H175" s="1"/>
  <c r="H176" s="1"/>
  <c r="H177" s="1"/>
  <c r="H178" s="1"/>
  <c r="H179" s="1"/>
  <c r="H180" s="1"/>
  <c r="H181" s="1"/>
  <c r="H182" s="1"/>
  <c r="H183" s="1"/>
  <c r="H184" s="1"/>
  <c r="H185" s="1"/>
  <c r="H186" s="1"/>
  <c r="H187" s="1"/>
  <c r="H188" s="1"/>
  <c r="H189" s="1"/>
  <c r="H190" s="1"/>
  <c r="H191" s="1"/>
  <c r="H192" s="1"/>
  <c r="H193" s="1"/>
  <c r="H194" s="1"/>
  <c r="H195" s="1"/>
  <c r="H196" s="1"/>
  <c r="H197" s="1"/>
  <c r="H198" s="1"/>
  <c r="H199" s="1"/>
  <c r="H200" s="1"/>
  <c r="H201" s="1"/>
  <c r="H202" s="1"/>
  <c r="H203" s="1"/>
  <c r="H204" s="1"/>
  <c r="H205" s="1"/>
  <c r="H206" s="1"/>
  <c r="H207" s="1"/>
  <c r="H208" s="1"/>
  <c r="H209" s="1"/>
  <c r="H210" s="1"/>
  <c r="H211" s="1"/>
  <c r="H212" s="1"/>
  <c r="H213" s="1"/>
  <c r="H214" s="1"/>
  <c r="H215" s="1"/>
  <c r="H216" s="1"/>
  <c r="H217" s="1"/>
  <c r="H218" s="1"/>
  <c r="H219" s="1"/>
  <c r="H220" s="1"/>
  <c r="H221" s="1"/>
  <c r="H222" s="1"/>
  <c r="H223" s="1"/>
  <c r="H224" s="1"/>
  <c r="H225" s="1"/>
  <c r="H226" s="1"/>
  <c r="H227" s="1"/>
  <c r="H228" s="1"/>
  <c r="H229" s="1"/>
  <c r="H230" s="1"/>
  <c r="H231" s="1"/>
  <c r="H232" s="1"/>
  <c r="H233" s="1"/>
  <c r="H234" s="1"/>
  <c r="H235" s="1"/>
  <c r="H236" s="1"/>
  <c r="H237" s="1"/>
  <c r="H238" s="1"/>
  <c r="H239" s="1"/>
  <c r="H240" s="1"/>
  <c r="H241" s="1"/>
  <c r="H242" s="1"/>
  <c r="H243" s="1"/>
  <c r="H244" s="1"/>
  <c r="H245" s="1"/>
  <c r="H246" s="1"/>
  <c r="H247" s="1"/>
  <c r="H248" s="1"/>
  <c r="H249" s="1"/>
  <c r="H250" s="1"/>
  <c r="H251" s="1"/>
  <c r="H252" s="1"/>
  <c r="H253" s="1"/>
  <c r="H254" s="1"/>
  <c r="H255" s="1"/>
  <c r="H256" s="1"/>
  <c r="H257" s="1"/>
  <c r="H258" s="1"/>
  <c r="H259" s="1"/>
  <c r="H260" s="1"/>
  <c r="H261" s="1"/>
  <c r="H262" s="1"/>
  <c r="H263" s="1"/>
  <c r="H264" s="1"/>
  <c r="H265" s="1"/>
  <c r="H266" s="1"/>
  <c r="H267" s="1"/>
  <c r="H268" s="1"/>
  <c r="H269" s="1"/>
  <c r="H270" s="1"/>
  <c r="H271" s="1"/>
  <c r="H272" s="1"/>
  <c r="H273" s="1"/>
  <c r="H274" s="1"/>
  <c r="H275" s="1"/>
  <c r="H276" s="1"/>
  <c r="H277" s="1"/>
  <c r="H278" s="1"/>
  <c r="H279" s="1"/>
  <c r="H280" s="1"/>
  <c r="H281" s="1"/>
  <c r="H282" s="1"/>
  <c r="H283" s="1"/>
  <c r="H284" s="1"/>
  <c r="H285" s="1"/>
  <c r="H286" s="1"/>
  <c r="H287" s="1"/>
  <c r="H288" s="1"/>
  <c r="H289" s="1"/>
  <c r="H290" s="1"/>
  <c r="H291" s="1"/>
  <c r="H292" s="1"/>
  <c r="H293" s="1"/>
  <c r="H294" s="1"/>
  <c r="H295" s="1"/>
  <c r="H296" s="1"/>
  <c r="H297" s="1"/>
  <c r="H298" s="1"/>
  <c r="H299" s="1"/>
  <c r="H300" s="1"/>
  <c r="H301" s="1"/>
  <c r="H302" s="1"/>
  <c r="H303" s="1"/>
  <c r="H304" s="1"/>
  <c r="H305" s="1"/>
  <c r="H306" s="1"/>
  <c r="H307" s="1"/>
  <c r="H308" s="1"/>
  <c r="H309" s="1"/>
  <c r="H310" s="1"/>
  <c r="H311" s="1"/>
  <c r="H312" s="1"/>
  <c r="H313" s="1"/>
  <c r="H314" s="1"/>
  <c r="H315" s="1"/>
  <c r="H316" s="1"/>
  <c r="H317" s="1"/>
  <c r="H318" s="1"/>
  <c r="H319" s="1"/>
  <c r="H320" s="1"/>
  <c r="H321" s="1"/>
  <c r="H322" s="1"/>
  <c r="H323" s="1"/>
  <c r="H324" s="1"/>
  <c r="H325" s="1"/>
  <c r="H326" s="1"/>
  <c r="H327" s="1"/>
  <c r="H328" s="1"/>
  <c r="H329" s="1"/>
  <c r="H330" s="1"/>
  <c r="H331" s="1"/>
  <c r="H332" s="1"/>
  <c r="H333" s="1"/>
  <c r="H334" s="1"/>
  <c r="H335" s="1"/>
  <c r="H336" s="1"/>
  <c r="H337" s="1"/>
  <c r="H338" s="1"/>
  <c r="H339" s="1"/>
  <c r="H340" s="1"/>
  <c r="H341" s="1"/>
  <c r="H342" s="1"/>
  <c r="H343" s="1"/>
  <c r="H344" s="1"/>
  <c r="H345" s="1"/>
  <c r="H346" s="1"/>
  <c r="H347" s="1"/>
  <c r="H348" s="1"/>
  <c r="H349" s="1"/>
  <c r="H350" s="1"/>
  <c r="H351" s="1"/>
  <c r="H352" s="1"/>
  <c r="H353" s="1"/>
  <c r="H354" s="1"/>
  <c r="H355" s="1"/>
  <c r="H356" s="1"/>
  <c r="H357" s="1"/>
  <c r="H358" s="1"/>
  <c r="H359" s="1"/>
  <c r="H360" s="1"/>
  <c r="H361" s="1"/>
  <c r="H362" s="1"/>
  <c r="H363" s="1"/>
  <c r="H364" s="1"/>
  <c r="H365" s="1"/>
  <c r="H366" s="1"/>
  <c r="H367" s="1"/>
  <c r="H368" s="1"/>
  <c r="H369" s="1"/>
  <c r="H370" s="1"/>
  <c r="H371" s="1"/>
  <c r="H372" s="1"/>
  <c r="H373" s="1"/>
  <c r="H374" s="1"/>
  <c r="H375" s="1"/>
  <c r="H376" s="1"/>
  <c r="H377" s="1"/>
  <c r="H378" s="1"/>
  <c r="H379" s="1"/>
  <c r="H380" s="1"/>
  <c r="H381" s="1"/>
  <c r="H382" s="1"/>
  <c r="H383" s="1"/>
  <c r="H384" s="1"/>
  <c r="H385" s="1"/>
  <c r="H386" s="1"/>
  <c r="H387" s="1"/>
  <c r="H388" s="1"/>
  <c r="H389" s="1"/>
  <c r="H390" s="1"/>
  <c r="H391" s="1"/>
  <c r="H392" s="1"/>
  <c r="H393" s="1"/>
  <c r="H394" s="1"/>
  <c r="H395" s="1"/>
  <c r="H396" s="1"/>
  <c r="H397" s="1"/>
  <c r="H398" s="1"/>
  <c r="H399" s="1"/>
  <c r="H400" s="1"/>
  <c r="H401" s="1"/>
  <c r="H402" s="1"/>
  <c r="H403" s="1"/>
  <c r="H404" s="1"/>
  <c r="H405" s="1"/>
  <c r="H406" s="1"/>
  <c r="H407" s="1"/>
  <c r="H408" s="1"/>
  <c r="H409" s="1"/>
  <c r="H410" s="1"/>
  <c r="H411" s="1"/>
  <c r="H412" s="1"/>
  <c r="H413" s="1"/>
  <c r="H414" s="1"/>
  <c r="H415" s="1"/>
  <c r="H416" s="1"/>
  <c r="H417" s="1"/>
  <c r="H418" s="1"/>
  <c r="H419" s="1"/>
  <c r="H420" s="1"/>
  <c r="H421" s="1"/>
  <c r="H422" s="1"/>
  <c r="H423" s="1"/>
  <c r="H424" s="1"/>
  <c r="H425" s="1"/>
  <c r="H426" s="1"/>
  <c r="H427" s="1"/>
  <c r="H428" s="1"/>
  <c r="H429" s="1"/>
  <c r="H430" s="1"/>
  <c r="H431" s="1"/>
  <c r="H432" s="1"/>
  <c r="H433" s="1"/>
  <c r="H434" s="1"/>
  <c r="H435" s="1"/>
  <c r="H436" s="1"/>
  <c r="H437" s="1"/>
  <c r="H438" s="1"/>
  <c r="H439" s="1"/>
  <c r="H440" s="1"/>
  <c r="H441" s="1"/>
  <c r="H442" s="1"/>
  <c r="H443" s="1"/>
  <c r="H444" s="1"/>
  <c r="H445" s="1"/>
  <c r="H446" s="1"/>
  <c r="H447" s="1"/>
  <c r="H448" s="1"/>
  <c r="H449" s="1"/>
  <c r="H450" s="1"/>
  <c r="H451" s="1"/>
  <c r="H452" s="1"/>
  <c r="H453" s="1"/>
  <c r="H454" s="1"/>
  <c r="H455" s="1"/>
  <c r="H456" s="1"/>
  <c r="H457" s="1"/>
  <c r="H458" s="1"/>
  <c r="H459" s="1"/>
  <c r="H460" s="1"/>
  <c r="H461" s="1"/>
  <c r="H462" s="1"/>
  <c r="H463" s="1"/>
  <c r="H464" s="1"/>
  <c r="H465" s="1"/>
  <c r="H466" s="1"/>
  <c r="H467" s="1"/>
  <c r="H468" s="1"/>
  <c r="H469" s="1"/>
  <c r="H470" s="1"/>
  <c r="H471" s="1"/>
  <c r="H472" s="1"/>
  <c r="H473" s="1"/>
  <c r="H474" s="1"/>
  <c r="H475" s="1"/>
  <c r="H476" s="1"/>
  <c r="H477" s="1"/>
  <c r="H478" s="1"/>
  <c r="H479" s="1"/>
  <c r="H480" s="1"/>
  <c r="H481" s="1"/>
  <c r="H482" s="1"/>
  <c r="H483" s="1"/>
  <c r="H484" s="1"/>
  <c r="H485" s="1"/>
  <c r="H486" s="1"/>
  <c r="H487" s="1"/>
  <c r="H488" s="1"/>
  <c r="H489" s="1"/>
  <c r="H490" s="1"/>
  <c r="H491" s="1"/>
  <c r="H492" s="1"/>
  <c r="H493" s="1"/>
  <c r="H494" s="1"/>
  <c r="H495" s="1"/>
  <c r="H496" s="1"/>
  <c r="H497" s="1"/>
  <c r="H498" s="1"/>
  <c r="H499" s="1"/>
  <c r="H500" s="1"/>
  <c r="H501" s="1"/>
  <c r="H502" s="1"/>
  <c r="H503" s="1"/>
  <c r="H504" s="1"/>
  <c r="H505" s="1"/>
  <c r="H506" s="1"/>
  <c r="H507" s="1"/>
  <c r="H508" s="1"/>
  <c r="H509" s="1"/>
  <c r="H510" s="1"/>
  <c r="H511" s="1"/>
  <c r="H512" s="1"/>
  <c r="H513" s="1"/>
  <c r="H514" s="1"/>
  <c r="H515" s="1"/>
  <c r="H516" s="1"/>
  <c r="H517" s="1"/>
  <c r="H518" s="1"/>
  <c r="H519" s="1"/>
  <c r="H520" s="1"/>
  <c r="H521" s="1"/>
  <c r="H522" s="1"/>
  <c r="H523" s="1"/>
  <c r="H524" s="1"/>
  <c r="H525" s="1"/>
  <c r="H526" s="1"/>
  <c r="H527" s="1"/>
  <c r="H528" s="1"/>
  <c r="H529" s="1"/>
  <c r="H530" s="1"/>
  <c r="H531" s="1"/>
  <c r="H532" s="1"/>
  <c r="H533" s="1"/>
  <c r="H534" s="1"/>
  <c r="H535" s="1"/>
  <c r="H536" s="1"/>
  <c r="H537" s="1"/>
  <c r="H538" s="1"/>
  <c r="H539" s="1"/>
  <c r="H540" s="1"/>
  <c r="H541" s="1"/>
  <c r="H542" s="1"/>
  <c r="H543" s="1"/>
  <c r="H544" s="1"/>
  <c r="H545" s="1"/>
  <c r="H546" s="1"/>
  <c r="H547" s="1"/>
  <c r="H548" s="1"/>
  <c r="H549" s="1"/>
  <c r="H550" s="1"/>
  <c r="H551" s="1"/>
  <c r="H552" s="1"/>
  <c r="H553" s="1"/>
  <c r="H554" s="1"/>
  <c r="H555" s="1"/>
  <c r="H556" s="1"/>
  <c r="H557" s="1"/>
  <c r="H558" s="1"/>
  <c r="H559" s="1"/>
  <c r="H560" s="1"/>
  <c r="H561" s="1"/>
  <c r="H562" s="1"/>
  <c r="H563" s="1"/>
  <c r="H564" s="1"/>
  <c r="H565" s="1"/>
  <c r="H566" s="1"/>
  <c r="H567" s="1"/>
  <c r="H568" s="1"/>
  <c r="H569" s="1"/>
  <c r="H570" s="1"/>
  <c r="H571" s="1"/>
  <c r="H572" s="1"/>
  <c r="H573" s="1"/>
  <c r="H574" s="1"/>
  <c r="H575" s="1"/>
  <c r="H576" s="1"/>
  <c r="H577" s="1"/>
  <c r="H578" s="1"/>
  <c r="H579" s="1"/>
  <c r="H580" s="1"/>
  <c r="H581" s="1"/>
  <c r="H582" s="1"/>
  <c r="H583" s="1"/>
  <c r="H584" s="1"/>
  <c r="H585" s="1"/>
  <c r="H586" s="1"/>
  <c r="H587" s="1"/>
  <c r="H588" s="1"/>
  <c r="H589" s="1"/>
  <c r="H590" s="1"/>
  <c r="H591" s="1"/>
  <c r="H592" s="1"/>
  <c r="H593" s="1"/>
  <c r="H594" s="1"/>
  <c r="H595" s="1"/>
  <c r="H596" s="1"/>
  <c r="H597" s="1"/>
  <c r="H598" s="1"/>
  <c r="H599" s="1"/>
  <c r="H600" s="1"/>
  <c r="H601" s="1"/>
  <c r="H602" s="1"/>
  <c r="H603" s="1"/>
  <c r="H604" s="1"/>
  <c r="H605" s="1"/>
  <c r="H606" s="1"/>
  <c r="H607" s="1"/>
  <c r="H608" s="1"/>
  <c r="H609" s="1"/>
  <c r="H610" s="1"/>
  <c r="H611" s="1"/>
  <c r="H612" s="1"/>
  <c r="H613" s="1"/>
  <c r="H614" s="1"/>
  <c r="H615" s="1"/>
  <c r="H616" s="1"/>
  <c r="H617" s="1"/>
  <c r="H618" s="1"/>
  <c r="H619" s="1"/>
  <c r="H620" s="1"/>
  <c r="H621" s="1"/>
  <c r="H622" s="1"/>
  <c r="H623" s="1"/>
  <c r="H624" s="1"/>
  <c r="H625" s="1"/>
  <c r="H626" s="1"/>
  <c r="H627" s="1"/>
  <c r="H628" s="1"/>
  <c r="H629" s="1"/>
  <c r="H630" s="1"/>
  <c r="H631" s="1"/>
  <c r="H632" s="1"/>
  <c r="H633" s="1"/>
  <c r="H634" s="1"/>
  <c r="H635" s="1"/>
  <c r="H636" s="1"/>
  <c r="H637" s="1"/>
  <c r="H638" s="1"/>
  <c r="H639" s="1"/>
  <c r="H640" s="1"/>
  <c r="H641" s="1"/>
  <c r="H642" s="1"/>
  <c r="H643" s="1"/>
  <c r="H644" s="1"/>
  <c r="H645" s="1"/>
  <c r="H646" s="1"/>
  <c r="H647" s="1"/>
  <c r="H648" s="1"/>
  <c r="H649" s="1"/>
  <c r="H650" s="1"/>
  <c r="H651" s="1"/>
  <c r="H652" s="1"/>
  <c r="H653" s="1"/>
  <c r="H654" s="1"/>
  <c r="H655" s="1"/>
  <c r="H656" s="1"/>
  <c r="H657" s="1"/>
  <c r="H658" s="1"/>
  <c r="H659" s="1"/>
  <c r="H660" s="1"/>
  <c r="H661" s="1"/>
  <c r="H662" s="1"/>
  <c r="H663" s="1"/>
  <c r="H664" s="1"/>
  <c r="H665" s="1"/>
  <c r="H666" s="1"/>
  <c r="H667" s="1"/>
  <c r="H668" s="1"/>
  <c r="H669" s="1"/>
  <c r="H670" s="1"/>
  <c r="H671" s="1"/>
  <c r="H672" s="1"/>
  <c r="H673" s="1"/>
  <c r="H674" s="1"/>
  <c r="H675" s="1"/>
  <c r="H676" s="1"/>
  <c r="H677" s="1"/>
  <c r="H678" s="1"/>
  <c r="H679" s="1"/>
  <c r="H680" s="1"/>
  <c r="H681" s="1"/>
  <c r="H682" s="1"/>
  <c r="H683" s="1"/>
  <c r="H684" s="1"/>
  <c r="H685" s="1"/>
  <c r="H686" s="1"/>
  <c r="H687" s="1"/>
  <c r="H688" s="1"/>
  <c r="H689" s="1"/>
  <c r="H690" s="1"/>
  <c r="H691" s="1"/>
  <c r="H692" s="1"/>
  <c r="H693" s="1"/>
  <c r="H694" s="1"/>
  <c r="H695" s="1"/>
  <c r="H696" s="1"/>
  <c r="H697" s="1"/>
  <c r="H698" s="1"/>
  <c r="H699" s="1"/>
  <c r="H700" s="1"/>
  <c r="H701" s="1"/>
  <c r="H702" s="1"/>
  <c r="H703" s="1"/>
  <c r="H704" s="1"/>
  <c r="H705" s="1"/>
  <c r="H706" s="1"/>
  <c r="H707" s="1"/>
  <c r="H708" s="1"/>
  <c r="H709" s="1"/>
  <c r="H710" s="1"/>
  <c r="H711" s="1"/>
  <c r="H712" s="1"/>
  <c r="H713" s="1"/>
  <c r="H714" s="1"/>
  <c r="H715" s="1"/>
  <c r="H716" s="1"/>
  <c r="H717" s="1"/>
  <c r="H718" s="1"/>
  <c r="H719" s="1"/>
  <c r="H720" s="1"/>
  <c r="H721" s="1"/>
  <c r="H722" s="1"/>
  <c r="H723" s="1"/>
  <c r="H724" s="1"/>
  <c r="H725" s="1"/>
  <c r="H726" s="1"/>
  <c r="H727" s="1"/>
  <c r="H728" s="1"/>
  <c r="H729" s="1"/>
  <c r="H730" s="1"/>
  <c r="H731" s="1"/>
  <c r="H732" s="1"/>
  <c r="H733" s="1"/>
  <c r="H734" s="1"/>
  <c r="H735" s="1"/>
  <c r="H736" s="1"/>
  <c r="H737" s="1"/>
  <c r="H738" s="1"/>
  <c r="H739" s="1"/>
  <c r="H740" s="1"/>
  <c r="H741" s="1"/>
  <c r="H742" s="1"/>
  <c r="H743" s="1"/>
  <c r="H744" s="1"/>
  <c r="H745" s="1"/>
  <c r="H746" s="1"/>
  <c r="H747" s="1"/>
  <c r="H748" s="1"/>
  <c r="H749" s="1"/>
  <c r="H750" s="1"/>
  <c r="H751" s="1"/>
  <c r="H752" s="1"/>
  <c r="H753" s="1"/>
  <c r="H754" s="1"/>
  <c r="H755" s="1"/>
  <c r="H756" s="1"/>
  <c r="H757" s="1"/>
  <c r="H758" s="1"/>
  <c r="H759" s="1"/>
  <c r="H760" s="1"/>
  <c r="H761" s="1"/>
  <c r="H762" s="1"/>
  <c r="H763" s="1"/>
  <c r="H764" s="1"/>
  <c r="H765" s="1"/>
  <c r="H766" s="1"/>
  <c r="H767" s="1"/>
  <c r="H768" s="1"/>
  <c r="H769" s="1"/>
  <c r="H770" s="1"/>
  <c r="H771" s="1"/>
  <c r="H772" s="1"/>
  <c r="H773" s="1"/>
  <c r="H774" s="1"/>
  <c r="H775" s="1"/>
  <c r="H776" s="1"/>
  <c r="H777" s="1"/>
  <c r="H778" s="1"/>
  <c r="H779" s="1"/>
  <c r="H780" s="1"/>
  <c r="H781" s="1"/>
  <c r="H782" s="1"/>
  <c r="H783" s="1"/>
  <c r="H784" s="1"/>
  <c r="H785" s="1"/>
  <c r="H786" s="1"/>
  <c r="H787" s="1"/>
  <c r="H788" s="1"/>
  <c r="H789" s="1"/>
  <c r="H790" s="1"/>
  <c r="H791" s="1"/>
  <c r="H792" s="1"/>
  <c r="H793" s="1"/>
  <c r="H794" s="1"/>
  <c r="H795" s="1"/>
  <c r="H796" s="1"/>
  <c r="H797" s="1"/>
  <c r="H798" s="1"/>
  <c r="H799" s="1"/>
  <c r="H800" s="1"/>
  <c r="H801" s="1"/>
  <c r="H802" s="1"/>
  <c r="H803" s="1"/>
  <c r="H804" s="1"/>
  <c r="H805" s="1"/>
  <c r="H806" s="1"/>
  <c r="H807" s="1"/>
  <c r="H808" s="1"/>
  <c r="H809" s="1"/>
  <c r="H810" s="1"/>
  <c r="H811" s="1"/>
  <c r="H812" s="1"/>
  <c r="H813" s="1"/>
  <c r="H814" s="1"/>
  <c r="H815" s="1"/>
  <c r="H816" s="1"/>
  <c r="H817" s="1"/>
  <c r="H818" s="1"/>
  <c r="H819" s="1"/>
  <c r="H820" s="1"/>
  <c r="H821" s="1"/>
  <c r="H822" s="1"/>
  <c r="H823" s="1"/>
  <c r="H824" s="1"/>
  <c r="H825" s="1"/>
  <c r="H826" s="1"/>
  <c r="H827" s="1"/>
  <c r="H828" s="1"/>
  <c r="H829" s="1"/>
  <c r="H830" s="1"/>
  <c r="H831" s="1"/>
  <c r="H832" s="1"/>
  <c r="H833" s="1"/>
  <c r="H834" s="1"/>
  <c r="H835" s="1"/>
  <c r="H836" s="1"/>
  <c r="H837" s="1"/>
  <c r="H838" s="1"/>
  <c r="H839" s="1"/>
  <c r="H840" s="1"/>
  <c r="H841" s="1"/>
  <c r="H842" s="1"/>
  <c r="H843" s="1"/>
  <c r="H844" s="1"/>
  <c r="H845" s="1"/>
  <c r="H846" s="1"/>
  <c r="H847" s="1"/>
  <c r="H848" s="1"/>
  <c r="H849" s="1"/>
  <c r="H850" s="1"/>
  <c r="H851" s="1"/>
  <c r="H852" s="1"/>
  <c r="H853" s="1"/>
  <c r="H854" s="1"/>
  <c r="H855" s="1"/>
  <c r="H856" s="1"/>
  <c r="H857" s="1"/>
  <c r="H858" s="1"/>
  <c r="H859" s="1"/>
  <c r="H860" s="1"/>
  <c r="H861" s="1"/>
  <c r="H862" s="1"/>
  <c r="H863" s="1"/>
  <c r="H864" s="1"/>
  <c r="H865" s="1"/>
  <c r="H866" s="1"/>
  <c r="H867" s="1"/>
  <c r="H868" s="1"/>
  <c r="H869" s="1"/>
  <c r="H870" s="1"/>
  <c r="H871" s="1"/>
  <c r="H872" s="1"/>
  <c r="H873" s="1"/>
  <c r="H874" s="1"/>
  <c r="H875" s="1"/>
  <c r="H876" s="1"/>
  <c r="H877" s="1"/>
  <c r="H878" s="1"/>
  <c r="H879" s="1"/>
  <c r="H880" s="1"/>
  <c r="H881" s="1"/>
  <c r="H882" s="1"/>
  <c r="H883" s="1"/>
  <c r="H884" s="1"/>
  <c r="H885" s="1"/>
  <c r="H886" s="1"/>
  <c r="H887" s="1"/>
  <c r="H888" s="1"/>
  <c r="H889" s="1"/>
  <c r="H890" s="1"/>
  <c r="H891" s="1"/>
  <c r="H892" s="1"/>
  <c r="H893" s="1"/>
  <c r="H894" s="1"/>
  <c r="H895" s="1"/>
  <c r="H896" s="1"/>
  <c r="H897" s="1"/>
  <c r="H898" s="1"/>
  <c r="H899" s="1"/>
  <c r="H900" s="1"/>
  <c r="H901" s="1"/>
  <c r="H902" s="1"/>
  <c r="H903" s="1"/>
  <c r="H904" s="1"/>
  <c r="H905" s="1"/>
  <c r="H906" s="1"/>
  <c r="H907" s="1"/>
  <c r="H908" s="1"/>
  <c r="H909" s="1"/>
  <c r="H910" s="1"/>
  <c r="H911" s="1"/>
  <c r="H912" s="1"/>
  <c r="H913" s="1"/>
  <c r="H914" s="1"/>
  <c r="H915" s="1"/>
  <c r="H916" s="1"/>
  <c r="H917" s="1"/>
  <c r="H918" s="1"/>
  <c r="H919" s="1"/>
  <c r="H920" s="1"/>
  <c r="H921" s="1"/>
  <c r="H922" s="1"/>
  <c r="H923" s="1"/>
  <c r="H924" s="1"/>
  <c r="H925" s="1"/>
  <c r="H926" s="1"/>
  <c r="H927" s="1"/>
  <c r="H928" s="1"/>
  <c r="H929" s="1"/>
  <c r="H930" s="1"/>
  <c r="H931" s="1"/>
  <c r="H932" s="1"/>
  <c r="H933" s="1"/>
  <c r="H934" s="1"/>
  <c r="H935" s="1"/>
  <c r="H936" s="1"/>
  <c r="H937" s="1"/>
  <c r="H938" s="1"/>
  <c r="H939" s="1"/>
  <c r="H940" s="1"/>
  <c r="H941" s="1"/>
  <c r="H942" s="1"/>
  <c r="H943" s="1"/>
  <c r="H944" s="1"/>
  <c r="H945" s="1"/>
  <c r="H946" s="1"/>
  <c r="H947" s="1"/>
  <c r="H948" s="1"/>
  <c r="H949" s="1"/>
  <c r="H950" s="1"/>
  <c r="H951" s="1"/>
  <c r="H952" s="1"/>
  <c r="H953" s="1"/>
  <c r="H954" s="1"/>
  <c r="H955" s="1"/>
  <c r="H956" s="1"/>
  <c r="H957" s="1"/>
  <c r="H958" s="1"/>
  <c r="H959" s="1"/>
  <c r="H960" s="1"/>
  <c r="G2"/>
  <c r="G3" s="1"/>
  <c r="G4" s="1"/>
  <c r="G5" s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N3"/>
  <c r="N4" s="1"/>
  <c r="N5" s="1"/>
  <c r="N6" s="1"/>
  <c r="N7" s="1"/>
  <c r="N8" s="1"/>
  <c r="N9" s="1"/>
  <c r="N10" s="1"/>
  <c r="N11" s="1"/>
  <c r="N12" s="1"/>
  <c r="N13" s="1"/>
  <c r="N14" s="1"/>
  <c r="N15" s="1"/>
  <c r="N16" s="1"/>
  <c r="N17" s="1"/>
  <c r="N18" s="1"/>
  <c r="N19" s="1"/>
  <c r="N20" s="1"/>
  <c r="N21" s="1"/>
  <c r="N22" s="1"/>
  <c r="N23" s="1"/>
  <c r="N24" s="1"/>
  <c r="N25" s="1"/>
  <c r="N26" s="1"/>
  <c r="N27" s="1"/>
  <c r="N28" s="1"/>
  <c r="N29" s="1"/>
  <c r="N30" s="1"/>
  <c r="N31" s="1"/>
  <c r="N32" s="1"/>
  <c r="N33" s="1"/>
  <c r="N34" s="1"/>
  <c r="N35" s="1"/>
  <c r="N36" s="1"/>
  <c r="N37" s="1"/>
  <c r="N38" s="1"/>
  <c r="N39" s="1"/>
  <c r="N40" s="1"/>
  <c r="N41" s="1"/>
  <c r="N42" s="1"/>
  <c r="N43" s="1"/>
  <c r="N44" s="1"/>
  <c r="N45" s="1"/>
  <c r="N46" s="1"/>
  <c r="AA3"/>
  <c r="AA4" s="1"/>
  <c r="S17"/>
  <c r="F17"/>
  <c r="N47" l="1"/>
  <c r="N48" s="1"/>
  <c r="N49" s="1"/>
  <c r="N50" s="1"/>
  <c r="N51" s="1"/>
  <c r="N52" s="1"/>
  <c r="N53" s="1"/>
  <c r="N54" s="1"/>
  <c r="N55" s="1"/>
  <c r="N56" s="1"/>
  <c r="N57" s="1"/>
  <c r="N58" s="1"/>
  <c r="N59" s="1"/>
  <c r="N60" s="1"/>
  <c r="N61" s="1"/>
  <c r="N62" s="1"/>
  <c r="N63" s="1"/>
  <c r="N64" s="1"/>
  <c r="N65" s="1"/>
  <c r="N66" s="1"/>
  <c r="N67" s="1"/>
  <c r="N68" s="1"/>
  <c r="N69" s="1"/>
  <c r="N70" s="1"/>
  <c r="N71" s="1"/>
  <c r="N72" s="1"/>
  <c r="N73" s="1"/>
  <c r="N74" s="1"/>
  <c r="N75" s="1"/>
  <c r="N76" s="1"/>
  <c r="N77" s="1"/>
  <c r="N78" s="1"/>
  <c r="N79" s="1"/>
  <c r="N80" s="1"/>
  <c r="N81" s="1"/>
  <c r="N82" s="1"/>
  <c r="N83" s="1"/>
  <c r="N84" s="1"/>
  <c r="N85" s="1"/>
  <c r="N86" s="1"/>
  <c r="N87" s="1"/>
  <c r="N88" s="1"/>
  <c r="N89" s="1"/>
  <c r="N90" s="1"/>
  <c r="N91" s="1"/>
  <c r="N92" s="1"/>
  <c r="N93" s="1"/>
  <c r="N94" s="1"/>
  <c r="N95" s="1"/>
  <c r="N96" s="1"/>
  <c r="N97" s="1"/>
  <c r="N98" s="1"/>
  <c r="N99" s="1"/>
  <c r="N100" s="1"/>
  <c r="N101" s="1"/>
  <c r="N102" s="1"/>
  <c r="N103" s="1"/>
  <c r="N104" s="1"/>
  <c r="N105" s="1"/>
  <c r="N106" s="1"/>
  <c r="N107" s="1"/>
  <c r="N108" s="1"/>
  <c r="N109" s="1"/>
  <c r="N110" s="1"/>
  <c r="N111" s="1"/>
  <c r="N112" s="1"/>
  <c r="N113" s="1"/>
  <c r="N114" s="1"/>
  <c r="N115" s="1"/>
  <c r="N116" s="1"/>
  <c r="N117" s="1"/>
  <c r="N118" s="1"/>
  <c r="N119" s="1"/>
  <c r="N120" s="1"/>
  <c r="N121" s="1"/>
  <c r="N122" s="1"/>
  <c r="N123" s="1"/>
  <c r="N124" s="1"/>
  <c r="N125" s="1"/>
  <c r="N126" s="1"/>
  <c r="N127" s="1"/>
  <c r="N128" s="1"/>
  <c r="N129" s="1"/>
  <c r="N130" s="1"/>
  <c r="N131" s="1"/>
  <c r="N132" s="1"/>
  <c r="N133" s="1"/>
  <c r="N134" s="1"/>
  <c r="N135" s="1"/>
  <c r="N136" s="1"/>
  <c r="N137" s="1"/>
  <c r="N138" s="1"/>
  <c r="N139" s="1"/>
  <c r="N140" s="1"/>
  <c r="N141" s="1"/>
  <c r="N142" s="1"/>
  <c r="N143" s="1"/>
  <c r="N144" s="1"/>
  <c r="N145" s="1"/>
  <c r="T32"/>
  <c r="T33" s="1"/>
  <c r="V31"/>
  <c r="AY4"/>
  <c r="AY5" s="1"/>
  <c r="AY6" s="1"/>
  <c r="AY7" s="1"/>
  <c r="AY8" s="1"/>
  <c r="AY9" s="1"/>
  <c r="AY10" s="1"/>
  <c r="AY11" s="1"/>
  <c r="AY12" s="1"/>
  <c r="AY13" s="1"/>
  <c r="AY14" s="1"/>
  <c r="AY15" s="1"/>
  <c r="AY16" s="1"/>
  <c r="AY17" s="1"/>
  <c r="AY18" s="1"/>
  <c r="AY19" s="1"/>
  <c r="AY20" s="1"/>
  <c r="AY21" s="1"/>
  <c r="AY22" s="1"/>
  <c r="AX22" s="1"/>
  <c r="AX20"/>
  <c r="AX18"/>
  <c r="AX16"/>
  <c r="AX14"/>
  <c r="AX12"/>
  <c r="AX10"/>
  <c r="AX8"/>
  <c r="AX6"/>
  <c r="AX4"/>
  <c r="AX21"/>
  <c r="AX19"/>
  <c r="AX17"/>
  <c r="AX15"/>
  <c r="AX13"/>
  <c r="AX11"/>
  <c r="AX9"/>
  <c r="AX7"/>
  <c r="AX5"/>
  <c r="AR3"/>
  <c r="AR4" s="1"/>
  <c r="AF46"/>
  <c r="AF47" s="1"/>
  <c r="AH46" s="1"/>
  <c r="AL24"/>
  <c r="AM25"/>
  <c r="AL23"/>
  <c r="AL21"/>
  <c r="AL19"/>
  <c r="AL17"/>
  <c r="AL15"/>
  <c r="AL13"/>
  <c r="AL11"/>
  <c r="AL9"/>
  <c r="AL7"/>
  <c r="AL5"/>
  <c r="AL3"/>
  <c r="AL22"/>
  <c r="AL20"/>
  <c r="AL18"/>
  <c r="AL16"/>
  <c r="AL14"/>
  <c r="AL12"/>
  <c r="AL10"/>
  <c r="AL8"/>
  <c r="AL6"/>
  <c r="AL4"/>
  <c r="AF48"/>
  <c r="V32"/>
  <c r="T34"/>
  <c r="V33" s="1"/>
  <c r="I135"/>
  <c r="G137"/>
  <c r="G138" s="1"/>
  <c r="AH8"/>
  <c r="G139"/>
  <c r="I134"/>
  <c r="I132"/>
  <c r="I133"/>
  <c r="I131"/>
  <c r="AA5"/>
  <c r="Z4"/>
  <c r="Z3"/>
  <c r="M3"/>
  <c r="V30"/>
  <c r="M135" l="1"/>
  <c r="I137"/>
  <c r="I136"/>
  <c r="AH45"/>
  <c r="AY23"/>
  <c r="AX23"/>
  <c r="AY24"/>
  <c r="AR5"/>
  <c r="AL25"/>
  <c r="AM26"/>
  <c r="AH47"/>
  <c r="AF49"/>
  <c r="T35"/>
  <c r="V34" s="1"/>
  <c r="AH9"/>
  <c r="I138"/>
  <c r="G140"/>
  <c r="AA6"/>
  <c r="Z5"/>
  <c r="N146"/>
  <c r="M136"/>
  <c r="M4"/>
  <c r="AX24" l="1"/>
  <c r="AY25"/>
  <c r="AR6"/>
  <c r="AL26"/>
  <c r="AM27"/>
  <c r="AF50"/>
  <c r="AH49" s="1"/>
  <c r="AH48"/>
  <c r="T36"/>
  <c r="V35" s="1"/>
  <c r="AH10"/>
  <c r="G141"/>
  <c r="I140" s="1"/>
  <c r="I139"/>
  <c r="AA7"/>
  <c r="Z6"/>
  <c r="N147"/>
  <c r="M137"/>
  <c r="M5"/>
  <c r="AX25" l="1"/>
  <c r="AY26"/>
  <c r="AR7"/>
  <c r="AL27"/>
  <c r="AM28"/>
  <c r="AF51"/>
  <c r="AH50" s="1"/>
  <c r="T37"/>
  <c r="V36" s="1"/>
  <c r="AH11"/>
  <c r="G142"/>
  <c r="I141" s="1"/>
  <c r="J136"/>
  <c r="K136" s="1"/>
  <c r="J135"/>
  <c r="K135" s="1"/>
  <c r="AA8"/>
  <c r="Z7"/>
  <c r="N148"/>
  <c r="M138"/>
  <c r="M6"/>
  <c r="AX26" l="1"/>
  <c r="AY27"/>
  <c r="AR8"/>
  <c r="AL28"/>
  <c r="AM29"/>
  <c r="AF52"/>
  <c r="T38"/>
  <c r="V37"/>
  <c r="J137"/>
  <c r="K137" s="1"/>
  <c r="G143"/>
  <c r="I142" s="1"/>
  <c r="AA9"/>
  <c r="Z8"/>
  <c r="N149"/>
  <c r="M139"/>
  <c r="M7"/>
  <c r="AX27" l="1"/>
  <c r="AY28"/>
  <c r="AR9"/>
  <c r="AL29"/>
  <c r="AM30"/>
  <c r="AF53"/>
  <c r="AH52" s="1"/>
  <c r="AH51"/>
  <c r="V38"/>
  <c r="T39"/>
  <c r="AH13"/>
  <c r="AH12"/>
  <c r="G144"/>
  <c r="J138"/>
  <c r="K138" s="1"/>
  <c r="AA10"/>
  <c r="Z9"/>
  <c r="N150"/>
  <c r="M140"/>
  <c r="M8"/>
  <c r="AX28" l="1"/>
  <c r="AY29"/>
  <c r="AR10"/>
  <c r="AL30"/>
  <c r="AM31"/>
  <c r="AF54"/>
  <c r="AH53" s="1"/>
  <c r="T40"/>
  <c r="V39"/>
  <c r="W34"/>
  <c r="X34" s="1"/>
  <c r="AH14"/>
  <c r="G145"/>
  <c r="I144" s="1"/>
  <c r="I143"/>
  <c r="AA11"/>
  <c r="Z10"/>
  <c r="N151"/>
  <c r="M141"/>
  <c r="M9"/>
  <c r="AX29" l="1"/>
  <c r="AY30"/>
  <c r="AR11"/>
  <c r="AT10"/>
  <c r="AL31"/>
  <c r="AM32"/>
  <c r="AI49"/>
  <c r="AJ49" s="1"/>
  <c r="AF55"/>
  <c r="T41"/>
  <c r="V40" s="1"/>
  <c r="W35"/>
  <c r="X35" s="1"/>
  <c r="AH15"/>
  <c r="J139"/>
  <c r="K139" s="1"/>
  <c r="G146"/>
  <c r="I145" s="1"/>
  <c r="J140"/>
  <c r="K140" s="1"/>
  <c r="M144"/>
  <c r="AA12"/>
  <c r="Z11"/>
  <c r="N152"/>
  <c r="M142"/>
  <c r="I10"/>
  <c r="M10"/>
  <c r="V8"/>
  <c r="AX30" l="1"/>
  <c r="AY31"/>
  <c r="AR12"/>
  <c r="AT11" s="1"/>
  <c r="AL32"/>
  <c r="AM33"/>
  <c r="AF56"/>
  <c r="AH55" s="1"/>
  <c r="AH54"/>
  <c r="T42"/>
  <c r="V41"/>
  <c r="W36"/>
  <c r="X36" s="1"/>
  <c r="J141"/>
  <c r="K141" s="1"/>
  <c r="G147"/>
  <c r="I146"/>
  <c r="M145"/>
  <c r="AA13"/>
  <c r="Z12"/>
  <c r="N153"/>
  <c r="M143"/>
  <c r="M11"/>
  <c r="V9"/>
  <c r="AX31" l="1"/>
  <c r="AY32"/>
  <c r="AR13"/>
  <c r="AT12"/>
  <c r="AL33"/>
  <c r="AM34"/>
  <c r="AI50"/>
  <c r="AJ50" s="1"/>
  <c r="AF57"/>
  <c r="AH56" s="1"/>
  <c r="AI51"/>
  <c r="AJ51" s="1"/>
  <c r="W37"/>
  <c r="X37" s="1"/>
  <c r="T43"/>
  <c r="V42" s="1"/>
  <c r="AH17"/>
  <c r="AH16"/>
  <c r="J142"/>
  <c r="K142" s="1"/>
  <c r="G148"/>
  <c r="I147" s="1"/>
  <c r="M146"/>
  <c r="AA14"/>
  <c r="Z13"/>
  <c r="N154"/>
  <c r="I12"/>
  <c r="M12"/>
  <c r="I11"/>
  <c r="V10"/>
  <c r="AX32" l="1"/>
  <c r="AY33"/>
  <c r="AR14"/>
  <c r="AT13" s="1"/>
  <c r="AL34"/>
  <c r="AM35"/>
  <c r="AF58"/>
  <c r="AH57" s="1"/>
  <c r="AI52"/>
  <c r="AJ52" s="1"/>
  <c r="T44"/>
  <c r="V43" s="1"/>
  <c r="W38"/>
  <c r="X38" s="1"/>
  <c r="AI12"/>
  <c r="AJ12" s="1"/>
  <c r="AH18"/>
  <c r="AI13"/>
  <c r="AJ13" s="1"/>
  <c r="G149"/>
  <c r="I148" s="1"/>
  <c r="J143"/>
  <c r="K143" s="1"/>
  <c r="M147"/>
  <c r="AA15"/>
  <c r="Z14"/>
  <c r="N155"/>
  <c r="N156" s="1"/>
  <c r="M13"/>
  <c r="I13"/>
  <c r="V11"/>
  <c r="AX33" l="1"/>
  <c r="AY34"/>
  <c r="AR15"/>
  <c r="AT14"/>
  <c r="AL35"/>
  <c r="AM36"/>
  <c r="AI53"/>
  <c r="AJ53" s="1"/>
  <c r="AH58"/>
  <c r="AF59"/>
  <c r="W39"/>
  <c r="X39" s="1"/>
  <c r="T45"/>
  <c r="V44" s="1"/>
  <c r="AI14"/>
  <c r="AJ14" s="1"/>
  <c r="AH19"/>
  <c r="M156"/>
  <c r="N157"/>
  <c r="J144"/>
  <c r="K144" s="1"/>
  <c r="G150"/>
  <c r="I149" s="1"/>
  <c r="M148"/>
  <c r="AA16"/>
  <c r="Z15"/>
  <c r="I14"/>
  <c r="M14"/>
  <c r="V12"/>
  <c r="AX34" l="1"/>
  <c r="AY35"/>
  <c r="AR16"/>
  <c r="AT15" s="1"/>
  <c r="AL36"/>
  <c r="AM37"/>
  <c r="AF60"/>
  <c r="AI54"/>
  <c r="AJ54" s="1"/>
  <c r="W40"/>
  <c r="X40" s="1"/>
  <c r="T46"/>
  <c r="V45" s="1"/>
  <c r="AI15"/>
  <c r="AJ15" s="1"/>
  <c r="AH20"/>
  <c r="M157"/>
  <c r="N158"/>
  <c r="J145"/>
  <c r="K145" s="1"/>
  <c r="G151"/>
  <c r="I150" s="1"/>
  <c r="M149"/>
  <c r="AA17"/>
  <c r="Z16"/>
  <c r="I15"/>
  <c r="M15"/>
  <c r="V13"/>
  <c r="AX35" l="1"/>
  <c r="AY36"/>
  <c r="AR17"/>
  <c r="AT16"/>
  <c r="AL37"/>
  <c r="AM38"/>
  <c r="AF61"/>
  <c r="AH59"/>
  <c r="T47"/>
  <c r="V46" s="1"/>
  <c r="W41"/>
  <c r="X41" s="1"/>
  <c r="AI16"/>
  <c r="AJ16" s="1"/>
  <c r="AH21"/>
  <c r="M158"/>
  <c r="N159"/>
  <c r="J146"/>
  <c r="K146" s="1"/>
  <c r="G152"/>
  <c r="I151" s="1"/>
  <c r="M150"/>
  <c r="AA18"/>
  <c r="Z17"/>
  <c r="M16"/>
  <c r="I16"/>
  <c r="V14"/>
  <c r="AX36" l="1"/>
  <c r="AY37"/>
  <c r="AR18"/>
  <c r="AT17" s="1"/>
  <c r="AL38"/>
  <c r="AM39"/>
  <c r="AF62"/>
  <c r="AI55"/>
  <c r="AJ55" s="1"/>
  <c r="AH60"/>
  <c r="T48"/>
  <c r="V47"/>
  <c r="W42"/>
  <c r="X42" s="1"/>
  <c r="AI17"/>
  <c r="AJ17" s="1"/>
  <c r="M159"/>
  <c r="N160"/>
  <c r="J147"/>
  <c r="K147" s="1"/>
  <c r="G153"/>
  <c r="I152" s="1"/>
  <c r="M151"/>
  <c r="AA19"/>
  <c r="Z18"/>
  <c r="M17"/>
  <c r="V15"/>
  <c r="AX37" l="1"/>
  <c r="AY38"/>
  <c r="AR19"/>
  <c r="AT18" s="1"/>
  <c r="AU14" s="1"/>
  <c r="AV14" s="1"/>
  <c r="AL39"/>
  <c r="AM40"/>
  <c r="AI56"/>
  <c r="AJ56" s="1"/>
  <c r="AF63"/>
  <c r="AH61"/>
  <c r="W43"/>
  <c r="X43" s="1"/>
  <c r="V48"/>
  <c r="T49"/>
  <c r="AH23"/>
  <c r="AH22"/>
  <c r="M160"/>
  <c r="N161"/>
  <c r="G154"/>
  <c r="I153" s="1"/>
  <c r="J148"/>
  <c r="K148" s="1"/>
  <c r="M152"/>
  <c r="AA20"/>
  <c r="Z19"/>
  <c r="M18"/>
  <c r="I17"/>
  <c r="AX38" l="1"/>
  <c r="AY39"/>
  <c r="AR20"/>
  <c r="AT19" s="1"/>
  <c r="AL40"/>
  <c r="AM41"/>
  <c r="AF64"/>
  <c r="AH63" s="1"/>
  <c r="AI57"/>
  <c r="AJ57" s="1"/>
  <c r="AH62"/>
  <c r="T50"/>
  <c r="V49" s="1"/>
  <c r="W44"/>
  <c r="X44" s="1"/>
  <c r="AI18"/>
  <c r="AJ18" s="1"/>
  <c r="AH24"/>
  <c r="AI19"/>
  <c r="AJ19" s="1"/>
  <c r="M161"/>
  <c r="N162"/>
  <c r="G155"/>
  <c r="I154" s="1"/>
  <c r="J149"/>
  <c r="K149" s="1"/>
  <c r="M153"/>
  <c r="AA21"/>
  <c r="Z20"/>
  <c r="I19"/>
  <c r="M19"/>
  <c r="I18"/>
  <c r="V16"/>
  <c r="AX39" l="1"/>
  <c r="AY40"/>
  <c r="AR21"/>
  <c r="AT20" s="1"/>
  <c r="AU15"/>
  <c r="AV15" s="1"/>
  <c r="AL41"/>
  <c r="AM42"/>
  <c r="AI59"/>
  <c r="AJ59" s="1"/>
  <c r="AI58"/>
  <c r="AJ58" s="1"/>
  <c r="AF65"/>
  <c r="AH64" s="1"/>
  <c r="W45"/>
  <c r="X45" s="1"/>
  <c r="T51"/>
  <c r="V50" s="1"/>
  <c r="AI20"/>
  <c r="AJ20" s="1"/>
  <c r="AH25"/>
  <c r="M162"/>
  <c r="N163"/>
  <c r="J150"/>
  <c r="K150" s="1"/>
  <c r="G156"/>
  <c r="I155" s="1"/>
  <c r="M154"/>
  <c r="AA22"/>
  <c r="Z21"/>
  <c r="J15"/>
  <c r="K15" s="1"/>
  <c r="J14"/>
  <c r="K14" s="1"/>
  <c r="M20"/>
  <c r="I20"/>
  <c r="V18"/>
  <c r="V17"/>
  <c r="W12"/>
  <c r="X12" s="1"/>
  <c r="AX40" l="1"/>
  <c r="AY41"/>
  <c r="AR22"/>
  <c r="AR23" s="1"/>
  <c r="AR24" s="1"/>
  <c r="AU16"/>
  <c r="AV16" s="1"/>
  <c r="AL42"/>
  <c r="AM43"/>
  <c r="AF66"/>
  <c r="AH65" s="1"/>
  <c r="AI60"/>
  <c r="AJ60" s="1"/>
  <c r="W46"/>
  <c r="X46" s="1"/>
  <c r="T52"/>
  <c r="V51" s="1"/>
  <c r="AI21"/>
  <c r="AJ21" s="1"/>
  <c r="AH26"/>
  <c r="M163"/>
  <c r="N164"/>
  <c r="J151"/>
  <c r="K151" s="1"/>
  <c r="G157"/>
  <c r="I156" s="1"/>
  <c r="M155"/>
  <c r="AA23"/>
  <c r="Z22"/>
  <c r="M21"/>
  <c r="J16"/>
  <c r="K16" s="1"/>
  <c r="W13"/>
  <c r="X13" s="1"/>
  <c r="V19"/>
  <c r="W14"/>
  <c r="X14" s="1"/>
  <c r="AT21" l="1"/>
  <c r="AU17" s="1"/>
  <c r="AV17" s="1"/>
  <c r="AT23"/>
  <c r="AR25"/>
  <c r="AR26" s="1"/>
  <c r="AX41"/>
  <c r="AY42"/>
  <c r="AT22"/>
  <c r="AL43"/>
  <c r="AM44"/>
  <c r="AI61"/>
  <c r="AJ61" s="1"/>
  <c r="AF67"/>
  <c r="AH66" s="1"/>
  <c r="T53"/>
  <c r="V52" s="1"/>
  <c r="W47"/>
  <c r="X47" s="1"/>
  <c r="AI22"/>
  <c r="AJ22" s="1"/>
  <c r="M164"/>
  <c r="N165"/>
  <c r="G158"/>
  <c r="I157" s="1"/>
  <c r="J152"/>
  <c r="K152" s="1"/>
  <c r="AA24"/>
  <c r="Z23"/>
  <c r="M22"/>
  <c r="I21"/>
  <c r="W15"/>
  <c r="X15" s="1"/>
  <c r="V20"/>
  <c r="AT24" l="1"/>
  <c r="AT25"/>
  <c r="AR27"/>
  <c r="AT26"/>
  <c r="AX42"/>
  <c r="AY43"/>
  <c r="AU18"/>
  <c r="AV18" s="1"/>
  <c r="AL44"/>
  <c r="AM45"/>
  <c r="AF68"/>
  <c r="AH67" s="1"/>
  <c r="AI62"/>
  <c r="AJ62" s="1"/>
  <c r="T54"/>
  <c r="V53" s="1"/>
  <c r="W48"/>
  <c r="X48" s="1"/>
  <c r="AH28"/>
  <c r="AH27"/>
  <c r="M165"/>
  <c r="N166"/>
  <c r="G159"/>
  <c r="I158" s="1"/>
  <c r="J153"/>
  <c r="K153" s="1"/>
  <c r="AA25"/>
  <c r="Z24"/>
  <c r="J17"/>
  <c r="K17" s="1"/>
  <c r="M23"/>
  <c r="I22"/>
  <c r="W16"/>
  <c r="X16" s="1"/>
  <c r="V21"/>
  <c r="AR28" l="1"/>
  <c r="AT27"/>
  <c r="AX43"/>
  <c r="AY44"/>
  <c r="AU19"/>
  <c r="AV19" s="1"/>
  <c r="AL45"/>
  <c r="AM46"/>
  <c r="AI63"/>
  <c r="AJ63" s="1"/>
  <c r="AF69"/>
  <c r="AH68" s="1"/>
  <c r="W49"/>
  <c r="X49" s="1"/>
  <c r="V54"/>
  <c r="T55"/>
  <c r="AI23"/>
  <c r="AJ23" s="1"/>
  <c r="AH29"/>
  <c r="AI24"/>
  <c r="AJ24" s="1"/>
  <c r="M166"/>
  <c r="N167"/>
  <c r="J154"/>
  <c r="K154" s="1"/>
  <c r="G160"/>
  <c r="I159" s="1"/>
  <c r="AA26"/>
  <c r="Z25"/>
  <c r="M24"/>
  <c r="J18"/>
  <c r="K18" s="1"/>
  <c r="I23"/>
  <c r="W17"/>
  <c r="X17" s="1"/>
  <c r="AR29" l="1"/>
  <c r="AU23"/>
  <c r="AV23" s="1"/>
  <c r="AX44"/>
  <c r="AY45"/>
  <c r="AU20"/>
  <c r="AV20" s="1"/>
  <c r="AL46"/>
  <c r="AM47"/>
  <c r="AI64"/>
  <c r="AJ64" s="1"/>
  <c r="AF70"/>
  <c r="AH69"/>
  <c r="T56"/>
  <c r="V55"/>
  <c r="W50"/>
  <c r="X50" s="1"/>
  <c r="AI25"/>
  <c r="AJ25" s="1"/>
  <c r="AH30"/>
  <c r="M167"/>
  <c r="N168"/>
  <c r="G161"/>
  <c r="I160" s="1"/>
  <c r="J155"/>
  <c r="K155" s="1"/>
  <c r="AA27"/>
  <c r="Z26"/>
  <c r="I25"/>
  <c r="M25"/>
  <c r="J19"/>
  <c r="K19" s="1"/>
  <c r="I24"/>
  <c r="V23"/>
  <c r="V22"/>
  <c r="AR30" l="1"/>
  <c r="AT28"/>
  <c r="AX45"/>
  <c r="AY46"/>
  <c r="AU21"/>
  <c r="AV21" s="1"/>
  <c r="AQ8"/>
  <c r="AL47"/>
  <c r="AM48"/>
  <c r="AF71"/>
  <c r="AH70" s="1"/>
  <c r="AI65"/>
  <c r="AJ65" s="1"/>
  <c r="W51"/>
  <c r="X51" s="1"/>
  <c r="T57"/>
  <c r="V56" s="1"/>
  <c r="AI26"/>
  <c r="AJ26" s="1"/>
  <c r="AH31"/>
  <c r="M168"/>
  <c r="N169"/>
  <c r="J156"/>
  <c r="K156" s="1"/>
  <c r="G162"/>
  <c r="I161" s="1"/>
  <c r="AA28"/>
  <c r="Z27"/>
  <c r="M26"/>
  <c r="I27"/>
  <c r="I28"/>
  <c r="J21"/>
  <c r="K21" s="1"/>
  <c r="J20"/>
  <c r="K20" s="1"/>
  <c r="I26"/>
  <c r="W18"/>
  <c r="X18" s="1"/>
  <c r="V24"/>
  <c r="W19"/>
  <c r="X19" s="1"/>
  <c r="AU24" l="1"/>
  <c r="AV24" s="1"/>
  <c r="AR31"/>
  <c r="AT30"/>
  <c r="AT29"/>
  <c r="AX46"/>
  <c r="AY47"/>
  <c r="AU22"/>
  <c r="AV22" s="1"/>
  <c r="AL48"/>
  <c r="AM49"/>
  <c r="AF72"/>
  <c r="AH71" s="1"/>
  <c r="AI66"/>
  <c r="AJ66" s="1"/>
  <c r="W52"/>
  <c r="X52" s="1"/>
  <c r="T58"/>
  <c r="AI27"/>
  <c r="AJ27" s="1"/>
  <c r="AH32"/>
  <c r="M169"/>
  <c r="N170"/>
  <c r="J157"/>
  <c r="K157" s="1"/>
  <c r="G163"/>
  <c r="I162" s="1"/>
  <c r="AA29"/>
  <c r="Z28"/>
  <c r="I29"/>
  <c r="J25" s="1"/>
  <c r="K25" s="1"/>
  <c r="M27"/>
  <c r="J22"/>
  <c r="K22" s="1"/>
  <c r="J24"/>
  <c r="K24" s="1"/>
  <c r="J23"/>
  <c r="K23" s="1"/>
  <c r="V25"/>
  <c r="W20"/>
  <c r="X20" s="1"/>
  <c r="AR32" l="1"/>
  <c r="AU26"/>
  <c r="AV26" s="1"/>
  <c r="AU25"/>
  <c r="AV25" s="1"/>
  <c r="AX47"/>
  <c r="AY48"/>
  <c r="AL49"/>
  <c r="AM50"/>
  <c r="AI67"/>
  <c r="AJ67" s="1"/>
  <c r="AF73"/>
  <c r="AH72" s="1"/>
  <c r="T59"/>
  <c r="V58" s="1"/>
  <c r="V57"/>
  <c r="AI28"/>
  <c r="AJ28" s="1"/>
  <c r="AH33"/>
  <c r="M170"/>
  <c r="N171"/>
  <c r="G164"/>
  <c r="I163" s="1"/>
  <c r="J158"/>
  <c r="K158" s="1"/>
  <c r="AA30"/>
  <c r="Z29"/>
  <c r="M28"/>
  <c r="W21"/>
  <c r="X21" s="1"/>
  <c r="V26"/>
  <c r="AR33" l="1"/>
  <c r="AT31"/>
  <c r="AX48"/>
  <c r="AY49"/>
  <c r="AL50"/>
  <c r="AM51"/>
  <c r="AF74"/>
  <c r="AH73" s="1"/>
  <c r="AI68"/>
  <c r="AJ68" s="1"/>
  <c r="W54"/>
  <c r="X54" s="1"/>
  <c r="W53"/>
  <c r="X53" s="1"/>
  <c r="T60"/>
  <c r="V59" s="1"/>
  <c r="AH34"/>
  <c r="AI29"/>
  <c r="AJ29" s="1"/>
  <c r="M171"/>
  <c r="N172"/>
  <c r="G165"/>
  <c r="I164" s="1"/>
  <c r="J159"/>
  <c r="K159" s="1"/>
  <c r="AA31"/>
  <c r="Z30"/>
  <c r="I31"/>
  <c r="M29"/>
  <c r="I30"/>
  <c r="W22"/>
  <c r="X22" s="1"/>
  <c r="V27"/>
  <c r="AT33" l="1"/>
  <c r="AR34"/>
  <c r="AU27"/>
  <c r="AV27" s="1"/>
  <c r="AT32"/>
  <c r="AX49"/>
  <c r="AY50"/>
  <c r="AL51"/>
  <c r="AM52"/>
  <c r="AI69"/>
  <c r="AJ69" s="1"/>
  <c r="AF75"/>
  <c r="AH74" s="1"/>
  <c r="W55"/>
  <c r="X55" s="1"/>
  <c r="V60"/>
  <c r="T61"/>
  <c r="AI30"/>
  <c r="AJ30" s="1"/>
  <c r="AH35"/>
  <c r="M172"/>
  <c r="N173"/>
  <c r="J160"/>
  <c r="K160" s="1"/>
  <c r="G166"/>
  <c r="AA32"/>
  <c r="AA33" s="1"/>
  <c r="Z31"/>
  <c r="J27"/>
  <c r="K27" s="1"/>
  <c r="J26"/>
  <c r="K26" s="1"/>
  <c r="M30"/>
  <c r="I32"/>
  <c r="W23"/>
  <c r="X23" s="1"/>
  <c r="V28"/>
  <c r="AU29" l="1"/>
  <c r="AV29" s="1"/>
  <c r="AU28"/>
  <c r="AV28" s="1"/>
  <c r="AR35"/>
  <c r="AT34"/>
  <c r="AX50"/>
  <c r="AY51"/>
  <c r="AL52"/>
  <c r="AM53"/>
  <c r="AI70"/>
  <c r="AJ70" s="1"/>
  <c r="AF76"/>
  <c r="AH75" s="1"/>
  <c r="Z33"/>
  <c r="AA34"/>
  <c r="W56"/>
  <c r="X56" s="1"/>
  <c r="T62"/>
  <c r="V61" s="1"/>
  <c r="AI31"/>
  <c r="AJ31" s="1"/>
  <c r="AH36"/>
  <c r="M173"/>
  <c r="N174"/>
  <c r="G167"/>
  <c r="I166" s="1"/>
  <c r="I165"/>
  <c r="Z32"/>
  <c r="J28"/>
  <c r="K28" s="1"/>
  <c r="I33"/>
  <c r="M31"/>
  <c r="V29"/>
  <c r="W33" s="1"/>
  <c r="X33" s="1"/>
  <c r="W24"/>
  <c r="X24" s="1"/>
  <c r="AU30" l="1"/>
  <c r="AV30" s="1"/>
  <c r="W31"/>
  <c r="X31" s="1"/>
  <c r="AT35"/>
  <c r="AR36"/>
  <c r="AR37" s="1"/>
  <c r="W32"/>
  <c r="X32" s="1"/>
  <c r="AX51"/>
  <c r="AY52"/>
  <c r="AL53"/>
  <c r="AM54"/>
  <c r="AF77"/>
  <c r="AH76" s="1"/>
  <c r="AI71"/>
  <c r="AJ71" s="1"/>
  <c r="Z34"/>
  <c r="AA35"/>
  <c r="T63"/>
  <c r="V62" s="1"/>
  <c r="W57"/>
  <c r="X57" s="1"/>
  <c r="AI32"/>
  <c r="AJ32" s="1"/>
  <c r="AH37"/>
  <c r="M174"/>
  <c r="N175"/>
  <c r="J161"/>
  <c r="K161" s="1"/>
  <c r="G168"/>
  <c r="I167" s="1"/>
  <c r="J162"/>
  <c r="K162" s="1"/>
  <c r="J29"/>
  <c r="K29" s="1"/>
  <c r="M32"/>
  <c r="I34"/>
  <c r="W30"/>
  <c r="X30" s="1"/>
  <c r="W25"/>
  <c r="X25" s="1"/>
  <c r="AU31" l="1"/>
  <c r="AV31" s="1"/>
  <c r="AT36"/>
  <c r="AR38"/>
  <c r="AT37"/>
  <c r="AX52"/>
  <c r="AY53"/>
  <c r="AL54"/>
  <c r="AM55"/>
  <c r="AF78"/>
  <c r="AH77" s="1"/>
  <c r="AI72"/>
  <c r="AJ72" s="1"/>
  <c r="Z35"/>
  <c r="AA36"/>
  <c r="T64"/>
  <c r="V63"/>
  <c r="W58"/>
  <c r="X58" s="1"/>
  <c r="AI33"/>
  <c r="AJ33" s="1"/>
  <c r="AH38"/>
  <c r="M175"/>
  <c r="N176"/>
  <c r="G169"/>
  <c r="I168" s="1"/>
  <c r="J163"/>
  <c r="K163" s="1"/>
  <c r="J30"/>
  <c r="K30" s="1"/>
  <c r="I35"/>
  <c r="M33"/>
  <c r="W26"/>
  <c r="X26" s="1"/>
  <c r="AU32" l="1"/>
  <c r="AV32" s="1"/>
  <c r="AR39"/>
  <c r="AT38"/>
  <c r="AU34" s="1"/>
  <c r="AV34" s="1"/>
  <c r="AU33"/>
  <c r="AV33" s="1"/>
  <c r="AX53"/>
  <c r="AY54"/>
  <c r="AL55"/>
  <c r="AM56"/>
  <c r="AI73"/>
  <c r="AJ73" s="1"/>
  <c r="AF79"/>
  <c r="AH78" s="1"/>
  <c r="Z36"/>
  <c r="AA37"/>
  <c r="W59"/>
  <c r="X59" s="1"/>
  <c r="V64"/>
  <c r="T65"/>
  <c r="AI34"/>
  <c r="AJ34" s="1"/>
  <c r="AH39"/>
  <c r="M176"/>
  <c r="N177"/>
  <c r="J164"/>
  <c r="K164" s="1"/>
  <c r="I169"/>
  <c r="G170"/>
  <c r="J31"/>
  <c r="K31" s="1"/>
  <c r="M34"/>
  <c r="I36"/>
  <c r="W27"/>
  <c r="X27" s="1"/>
  <c r="W28"/>
  <c r="X28" s="1"/>
  <c r="W29"/>
  <c r="X29" s="1"/>
  <c r="AT39" l="1"/>
  <c r="AR40"/>
  <c r="AX54"/>
  <c r="AY55"/>
  <c r="AL56"/>
  <c r="AM57"/>
  <c r="AF80"/>
  <c r="AH79" s="1"/>
  <c r="AI74"/>
  <c r="AJ74" s="1"/>
  <c r="Z37"/>
  <c r="AA38"/>
  <c r="W60"/>
  <c r="X60" s="1"/>
  <c r="T66"/>
  <c r="V65" s="1"/>
  <c r="AI35"/>
  <c r="AJ35" s="1"/>
  <c r="AH40"/>
  <c r="M177"/>
  <c r="N178"/>
  <c r="G171"/>
  <c r="I170" s="1"/>
  <c r="J165"/>
  <c r="K165" s="1"/>
  <c r="J32"/>
  <c r="K32" s="1"/>
  <c r="M35"/>
  <c r="AT40" l="1"/>
  <c r="AR41"/>
  <c r="AU35"/>
  <c r="AV35" s="1"/>
  <c r="AX55"/>
  <c r="AY56"/>
  <c r="AL57"/>
  <c r="AM58"/>
  <c r="AI75"/>
  <c r="AJ75" s="1"/>
  <c r="AF81"/>
  <c r="AH80" s="1"/>
  <c r="Z38"/>
  <c r="AA39"/>
  <c r="T67"/>
  <c r="W61"/>
  <c r="X61" s="1"/>
  <c r="AI36"/>
  <c r="AJ36" s="1"/>
  <c r="AH41"/>
  <c r="M178"/>
  <c r="N179"/>
  <c r="J166"/>
  <c r="K166" s="1"/>
  <c r="G172"/>
  <c r="I171" s="1"/>
  <c r="M36"/>
  <c r="I38"/>
  <c r="I37"/>
  <c r="AR42" l="1"/>
  <c r="AT41"/>
  <c r="AU37" s="1"/>
  <c r="AV37" s="1"/>
  <c r="AU36"/>
  <c r="AV36" s="1"/>
  <c r="AX56"/>
  <c r="AY57"/>
  <c r="AL58"/>
  <c r="AM59"/>
  <c r="AI76"/>
  <c r="AJ76" s="1"/>
  <c r="AF82"/>
  <c r="AH81" s="1"/>
  <c r="Z39"/>
  <c r="AA40"/>
  <c r="T68"/>
  <c r="V67" s="1"/>
  <c r="V66"/>
  <c r="AI37"/>
  <c r="AJ37" s="1"/>
  <c r="AH42"/>
  <c r="M179"/>
  <c r="N180"/>
  <c r="J167"/>
  <c r="K167" s="1"/>
  <c r="G173"/>
  <c r="I172" s="1"/>
  <c r="J34"/>
  <c r="K34" s="1"/>
  <c r="J33"/>
  <c r="K33" s="1"/>
  <c r="I39"/>
  <c r="M37"/>
  <c r="AR43" l="1"/>
  <c r="AX57"/>
  <c r="AY58"/>
  <c r="AL59"/>
  <c r="AM60"/>
  <c r="AH82"/>
  <c r="AF83"/>
  <c r="AI77"/>
  <c r="AJ77" s="1"/>
  <c r="Z40"/>
  <c r="AA41"/>
  <c r="W62"/>
  <c r="X62" s="1"/>
  <c r="V68"/>
  <c r="T69"/>
  <c r="W63"/>
  <c r="X63" s="1"/>
  <c r="AI38"/>
  <c r="AJ38" s="1"/>
  <c r="AH43"/>
  <c r="M180"/>
  <c r="N181"/>
  <c r="J168"/>
  <c r="K168" s="1"/>
  <c r="G174"/>
  <c r="J35"/>
  <c r="K35" s="1"/>
  <c r="M38"/>
  <c r="I40"/>
  <c r="AR44" l="1"/>
  <c r="AT43"/>
  <c r="AT42"/>
  <c r="AX58"/>
  <c r="AY59"/>
  <c r="AX59" s="1"/>
  <c r="AL60"/>
  <c r="AM61"/>
  <c r="AF84"/>
  <c r="AH83"/>
  <c r="AI78"/>
  <c r="AJ78" s="1"/>
  <c r="Z41"/>
  <c r="AA42"/>
  <c r="W64"/>
  <c r="X64" s="1"/>
  <c r="T70"/>
  <c r="V69"/>
  <c r="AI39"/>
  <c r="AJ39" s="1"/>
  <c r="AH44"/>
  <c r="M181"/>
  <c r="N182"/>
  <c r="G175"/>
  <c r="I174" s="1"/>
  <c r="I173"/>
  <c r="J36"/>
  <c r="K36" s="1"/>
  <c r="I41"/>
  <c r="M39"/>
  <c r="AU38" l="1"/>
  <c r="AV38" s="1"/>
  <c r="AR45"/>
  <c r="AT44"/>
  <c r="AU40" s="1"/>
  <c r="AV40" s="1"/>
  <c r="AU39"/>
  <c r="AV39" s="1"/>
  <c r="AL61"/>
  <c r="AM62"/>
  <c r="AI79"/>
  <c r="AJ79" s="1"/>
  <c r="AI45"/>
  <c r="AJ45" s="1"/>
  <c r="AI47"/>
  <c r="AJ47" s="1"/>
  <c r="AI46"/>
  <c r="AJ46" s="1"/>
  <c r="AI48"/>
  <c r="AJ48" s="1"/>
  <c r="AF85"/>
  <c r="AH84" s="1"/>
  <c r="Z42"/>
  <c r="AA43"/>
  <c r="W65"/>
  <c r="X65" s="1"/>
  <c r="T71"/>
  <c r="AI40"/>
  <c r="AJ40" s="1"/>
  <c r="M182"/>
  <c r="N183"/>
  <c r="J169"/>
  <c r="K169" s="1"/>
  <c r="G176"/>
  <c r="I175" s="1"/>
  <c r="J170"/>
  <c r="K170" s="1"/>
  <c r="J37"/>
  <c r="K37" s="1"/>
  <c r="M40"/>
  <c r="I42"/>
  <c r="AR46" l="1"/>
  <c r="AR47" s="1"/>
  <c r="AR48" s="1"/>
  <c r="AR49" s="1"/>
  <c r="AR50" s="1"/>
  <c r="AR51" s="1"/>
  <c r="AR52" s="1"/>
  <c r="AR53" s="1"/>
  <c r="AR54" s="1"/>
  <c r="AR55" s="1"/>
  <c r="AR56" s="1"/>
  <c r="AR57" s="1"/>
  <c r="AR58" s="1"/>
  <c r="AR59" s="1"/>
  <c r="AT45"/>
  <c r="AU41" s="1"/>
  <c r="AV41" s="1"/>
  <c r="AL62"/>
  <c r="AM63"/>
  <c r="AF86"/>
  <c r="AH85"/>
  <c r="AI80"/>
  <c r="AJ80" s="1"/>
  <c r="Z43"/>
  <c r="AA44"/>
  <c r="T72"/>
  <c r="V71" s="1"/>
  <c r="V70"/>
  <c r="AI41"/>
  <c r="AJ41" s="1"/>
  <c r="M183"/>
  <c r="N184"/>
  <c r="G177"/>
  <c r="I176" s="1"/>
  <c r="J171"/>
  <c r="K171" s="1"/>
  <c r="J38"/>
  <c r="K38" s="1"/>
  <c r="M41"/>
  <c r="AQ20" l="1"/>
  <c r="BA10"/>
  <c r="BA9"/>
  <c r="BA8"/>
  <c r="BA6"/>
  <c r="BA7"/>
  <c r="BA5"/>
  <c r="BA3"/>
  <c r="BA4"/>
  <c r="BA2"/>
  <c r="AQ23"/>
  <c r="AL63"/>
  <c r="AM64"/>
  <c r="AI81"/>
  <c r="AJ81" s="1"/>
  <c r="AH86"/>
  <c r="AF87"/>
  <c r="Z44"/>
  <c r="AA45"/>
  <c r="W66"/>
  <c r="X66" s="1"/>
  <c r="T73"/>
  <c r="V72" s="1"/>
  <c r="W67"/>
  <c r="X67" s="1"/>
  <c r="AI42"/>
  <c r="AJ42" s="1"/>
  <c r="AI43"/>
  <c r="AJ43" s="1"/>
  <c r="AI44"/>
  <c r="AJ44" s="1"/>
  <c r="M184"/>
  <c r="N185"/>
  <c r="J172"/>
  <c r="K172" s="1"/>
  <c r="G178"/>
  <c r="I177" s="1"/>
  <c r="M42"/>
  <c r="I44"/>
  <c r="I43"/>
  <c r="AL64" l="1"/>
  <c r="AM65"/>
  <c r="AI82"/>
  <c r="AJ82" s="1"/>
  <c r="AF88"/>
  <c r="AH87"/>
  <c r="Z45"/>
  <c r="AA46"/>
  <c r="W68"/>
  <c r="X68" s="1"/>
  <c r="T74"/>
  <c r="V73" s="1"/>
  <c r="M185"/>
  <c r="N186"/>
  <c r="G179"/>
  <c r="I178" s="1"/>
  <c r="J173"/>
  <c r="K173" s="1"/>
  <c r="J40"/>
  <c r="K40" s="1"/>
  <c r="M43"/>
  <c r="J39"/>
  <c r="K39" s="1"/>
  <c r="I45"/>
  <c r="AL65" l="1"/>
  <c r="AM66"/>
  <c r="AF89"/>
  <c r="AI83"/>
  <c r="AJ83" s="1"/>
  <c r="Z46"/>
  <c r="AA47"/>
  <c r="W69"/>
  <c r="X69" s="1"/>
  <c r="T75"/>
  <c r="V74" s="1"/>
  <c r="M186"/>
  <c r="N187"/>
  <c r="J174"/>
  <c r="K174" s="1"/>
  <c r="G180"/>
  <c r="I179" s="1"/>
  <c r="I46"/>
  <c r="M44"/>
  <c r="J41"/>
  <c r="K41" s="1"/>
  <c r="AL66" l="1"/>
  <c r="AM67"/>
  <c r="AF90"/>
  <c r="AH89" s="1"/>
  <c r="AH88"/>
  <c r="Z47"/>
  <c r="AA48"/>
  <c r="T76"/>
  <c r="V75"/>
  <c r="W70"/>
  <c r="X70" s="1"/>
  <c r="M187"/>
  <c r="N188"/>
  <c r="J175"/>
  <c r="K175" s="1"/>
  <c r="G181"/>
  <c r="I180" s="1"/>
  <c r="J42"/>
  <c r="K42" s="1"/>
  <c r="M45"/>
  <c r="I47"/>
  <c r="AL67" l="1"/>
  <c r="AM68"/>
  <c r="AI84"/>
  <c r="AJ84" s="1"/>
  <c r="AF91"/>
  <c r="AH90" s="1"/>
  <c r="AI85"/>
  <c r="AJ85" s="1"/>
  <c r="Z48"/>
  <c r="AA49"/>
  <c r="W71"/>
  <c r="X71" s="1"/>
  <c r="T77"/>
  <c r="V76" s="1"/>
  <c r="AE8"/>
  <c r="M188"/>
  <c r="N189"/>
  <c r="J176"/>
  <c r="K176" s="1"/>
  <c r="I181"/>
  <c r="G182"/>
  <c r="J43"/>
  <c r="K43" s="1"/>
  <c r="I48"/>
  <c r="M46"/>
  <c r="AL68" l="1"/>
  <c r="AM69"/>
  <c r="AI86"/>
  <c r="AJ86" s="1"/>
  <c r="AF92"/>
  <c r="AH91"/>
  <c r="Z49"/>
  <c r="AA50"/>
  <c r="W72"/>
  <c r="X72" s="1"/>
  <c r="T78"/>
  <c r="V77" s="1"/>
  <c r="M189"/>
  <c r="N190"/>
  <c r="J177"/>
  <c r="K177" s="1"/>
  <c r="G183"/>
  <c r="I182" s="1"/>
  <c r="M47"/>
  <c r="I49"/>
  <c r="J44"/>
  <c r="K44" s="1"/>
  <c r="S8"/>
  <c r="AL69" l="1"/>
  <c r="AM70"/>
  <c r="AI87"/>
  <c r="AJ87" s="1"/>
  <c r="AF93"/>
  <c r="Z50"/>
  <c r="AA51"/>
  <c r="V78"/>
  <c r="T79"/>
  <c r="W73"/>
  <c r="X73" s="1"/>
  <c r="M190"/>
  <c r="N191"/>
  <c r="G184"/>
  <c r="I183" s="1"/>
  <c r="J178"/>
  <c r="K178" s="1"/>
  <c r="J45"/>
  <c r="K45" s="1"/>
  <c r="I50"/>
  <c r="M48"/>
  <c r="AL70" l="1"/>
  <c r="AM71"/>
  <c r="AF94"/>
  <c r="AH93" s="1"/>
  <c r="AH92"/>
  <c r="Z51"/>
  <c r="AA52"/>
  <c r="T80"/>
  <c r="V79" s="1"/>
  <c r="W74"/>
  <c r="X74" s="1"/>
  <c r="M191"/>
  <c r="N192"/>
  <c r="G185"/>
  <c r="I184" s="1"/>
  <c r="J179"/>
  <c r="K179" s="1"/>
  <c r="J46"/>
  <c r="K46" s="1"/>
  <c r="I52"/>
  <c r="M49"/>
  <c r="I51"/>
  <c r="AL71" l="1"/>
  <c r="AM72"/>
  <c r="AI89"/>
  <c r="AJ89" s="1"/>
  <c r="AI88"/>
  <c r="AJ88" s="1"/>
  <c r="AF95"/>
  <c r="AH94" s="1"/>
  <c r="Z52"/>
  <c r="AA53"/>
  <c r="W75"/>
  <c r="X75" s="1"/>
  <c r="T81"/>
  <c r="V80" s="1"/>
  <c r="M192"/>
  <c r="N193"/>
  <c r="J180"/>
  <c r="K180" s="1"/>
  <c r="I185"/>
  <c r="G186"/>
  <c r="M50"/>
  <c r="J48"/>
  <c r="K48" s="1"/>
  <c r="J47"/>
  <c r="K47" s="1"/>
  <c r="I53"/>
  <c r="AL72" l="1"/>
  <c r="AM73"/>
  <c r="AI90"/>
  <c r="AJ90" s="1"/>
  <c r="AF96"/>
  <c r="AH95"/>
  <c r="Z53"/>
  <c r="AA54"/>
  <c r="T82"/>
  <c r="V81"/>
  <c r="W76"/>
  <c r="X76" s="1"/>
  <c r="M193"/>
  <c r="N194"/>
  <c r="J181"/>
  <c r="K181" s="1"/>
  <c r="G187"/>
  <c r="I186" s="1"/>
  <c r="I54"/>
  <c r="M51"/>
  <c r="J49"/>
  <c r="K49" s="1"/>
  <c r="AL73" l="1"/>
  <c r="AM74"/>
  <c r="AI91"/>
  <c r="AJ91" s="1"/>
  <c r="AF97"/>
  <c r="AH96" s="1"/>
  <c r="Z54"/>
  <c r="AA55"/>
  <c r="W77"/>
  <c r="X77" s="1"/>
  <c r="T83"/>
  <c r="V82" s="1"/>
  <c r="M194"/>
  <c r="N195"/>
  <c r="G188"/>
  <c r="I187" s="1"/>
  <c r="J182"/>
  <c r="K182" s="1"/>
  <c r="M52"/>
  <c r="J50"/>
  <c r="K50" s="1"/>
  <c r="AL74" l="1"/>
  <c r="AM75"/>
  <c r="AF98"/>
  <c r="AH97"/>
  <c r="AI92"/>
  <c r="AJ92" s="1"/>
  <c r="Z55"/>
  <c r="AA56"/>
  <c r="W78"/>
  <c r="X78" s="1"/>
  <c r="T84"/>
  <c r="V83"/>
  <c r="M195"/>
  <c r="N196"/>
  <c r="G189"/>
  <c r="I188" s="1"/>
  <c r="J183"/>
  <c r="K183" s="1"/>
  <c r="I56"/>
  <c r="I57"/>
  <c r="M53"/>
  <c r="I55"/>
  <c r="AL75" l="1"/>
  <c r="AM76"/>
  <c r="AI93"/>
  <c r="AJ93" s="1"/>
  <c r="AF99"/>
  <c r="AH98" s="1"/>
  <c r="Z56"/>
  <c r="AA57"/>
  <c r="T85"/>
  <c r="V84" s="1"/>
  <c r="W79"/>
  <c r="X79" s="1"/>
  <c r="M196"/>
  <c r="N197"/>
  <c r="J184"/>
  <c r="K184" s="1"/>
  <c r="G190"/>
  <c r="J51"/>
  <c r="K51" s="1"/>
  <c r="J53"/>
  <c r="K53" s="1"/>
  <c r="M54"/>
  <c r="I58"/>
  <c r="J52"/>
  <c r="K52" s="1"/>
  <c r="AL76" l="1"/>
  <c r="AM77"/>
  <c r="AI94"/>
  <c r="AJ94" s="1"/>
  <c r="AF100"/>
  <c r="AH99"/>
  <c r="Z57"/>
  <c r="AA58"/>
  <c r="T86"/>
  <c r="V85"/>
  <c r="W80"/>
  <c r="X80" s="1"/>
  <c r="M197"/>
  <c r="N198"/>
  <c r="G191"/>
  <c r="I190" s="1"/>
  <c r="I189"/>
  <c r="J54"/>
  <c r="K54" s="1"/>
  <c r="I59"/>
  <c r="M55"/>
  <c r="AL77" l="1"/>
  <c r="AM78"/>
  <c r="AH100"/>
  <c r="AF101"/>
  <c r="AI95"/>
  <c r="AJ95" s="1"/>
  <c r="Z58"/>
  <c r="AA59"/>
  <c r="W81"/>
  <c r="X81" s="1"/>
  <c r="V86"/>
  <c r="T87"/>
  <c r="M198"/>
  <c r="N199"/>
  <c r="J185"/>
  <c r="K185" s="1"/>
  <c r="G192"/>
  <c r="J186"/>
  <c r="K186" s="1"/>
  <c r="M56"/>
  <c r="I60"/>
  <c r="J55"/>
  <c r="K55" s="1"/>
  <c r="AL78" l="1"/>
  <c r="AM79"/>
  <c r="AF102"/>
  <c r="AH101" s="1"/>
  <c r="AI96"/>
  <c r="AJ96" s="1"/>
  <c r="Z59"/>
  <c r="AA60"/>
  <c r="T88"/>
  <c r="V87" s="1"/>
  <c r="W82"/>
  <c r="X82" s="1"/>
  <c r="M199"/>
  <c r="N200"/>
  <c r="G193"/>
  <c r="I192" s="1"/>
  <c r="I191"/>
  <c r="J56"/>
  <c r="K56" s="1"/>
  <c r="M57"/>
  <c r="I61"/>
  <c r="AL79" l="1"/>
  <c r="AM80"/>
  <c r="AI97"/>
  <c r="AJ97" s="1"/>
  <c r="AF103"/>
  <c r="Z60"/>
  <c r="AA61"/>
  <c r="W83"/>
  <c r="X83" s="1"/>
  <c r="T89"/>
  <c r="V88" s="1"/>
  <c r="M200"/>
  <c r="N201"/>
  <c r="J187"/>
  <c r="K187" s="1"/>
  <c r="I193"/>
  <c r="G194"/>
  <c r="J188"/>
  <c r="K188" s="1"/>
  <c r="I62"/>
  <c r="M58"/>
  <c r="J57"/>
  <c r="K57" s="1"/>
  <c r="AH102" l="1"/>
  <c r="AI98" s="1"/>
  <c r="AJ98" s="1"/>
  <c r="AL80"/>
  <c r="AM81"/>
  <c r="AF104"/>
  <c r="Z61"/>
  <c r="AA62"/>
  <c r="W84"/>
  <c r="X84" s="1"/>
  <c r="T90"/>
  <c r="V89" s="1"/>
  <c r="M201"/>
  <c r="N202"/>
  <c r="J189"/>
  <c r="K189" s="1"/>
  <c r="G195"/>
  <c r="I194" s="1"/>
  <c r="J58"/>
  <c r="K58" s="1"/>
  <c r="M59"/>
  <c r="I63"/>
  <c r="AH103" l="1"/>
  <c r="AL81"/>
  <c r="AM82"/>
  <c r="AF105"/>
  <c r="Z62"/>
  <c r="AA63"/>
  <c r="V90"/>
  <c r="T91"/>
  <c r="W85"/>
  <c r="X85" s="1"/>
  <c r="M202"/>
  <c r="N203"/>
  <c r="J190"/>
  <c r="K190" s="1"/>
  <c r="G196"/>
  <c r="J59"/>
  <c r="K59" s="1"/>
  <c r="M60"/>
  <c r="I64"/>
  <c r="AI99" l="1"/>
  <c r="AJ99" s="1"/>
  <c r="AH104"/>
  <c r="AL82"/>
  <c r="AM83"/>
  <c r="AF106"/>
  <c r="AH105" s="1"/>
  <c r="Z63"/>
  <c r="AA64"/>
  <c r="T92"/>
  <c r="V91" s="1"/>
  <c r="W86"/>
  <c r="X86" s="1"/>
  <c r="M203"/>
  <c r="N204"/>
  <c r="G197"/>
  <c r="I196" s="1"/>
  <c r="I195"/>
  <c r="J60"/>
  <c r="K60" s="1"/>
  <c r="I65"/>
  <c r="M61"/>
  <c r="AI100" l="1"/>
  <c r="AJ100" s="1"/>
  <c r="AL83"/>
  <c r="AM84"/>
  <c r="AF107"/>
  <c r="AI101"/>
  <c r="AJ101" s="1"/>
  <c r="Z64"/>
  <c r="AA65"/>
  <c r="W87"/>
  <c r="X87" s="1"/>
  <c r="T93"/>
  <c r="V92" s="1"/>
  <c r="M204"/>
  <c r="N205"/>
  <c r="J191"/>
  <c r="K191" s="1"/>
  <c r="G198"/>
  <c r="I197" s="1"/>
  <c r="J193" s="1"/>
  <c r="K193" s="1"/>
  <c r="J192"/>
  <c r="K192" s="1"/>
  <c r="J61"/>
  <c r="K61" s="1"/>
  <c r="M62"/>
  <c r="I66"/>
  <c r="AF108" l="1"/>
  <c r="AH106"/>
  <c r="AL84"/>
  <c r="AM85"/>
  <c r="Z65"/>
  <c r="AA66"/>
  <c r="T94"/>
  <c r="V93"/>
  <c r="W88"/>
  <c r="X88" s="1"/>
  <c r="M205"/>
  <c r="N206"/>
  <c r="G199"/>
  <c r="I198" s="1"/>
  <c r="J62"/>
  <c r="K62" s="1"/>
  <c r="M63"/>
  <c r="I67"/>
  <c r="AI102" l="1"/>
  <c r="AJ102" s="1"/>
  <c r="AF109"/>
  <c r="AH108"/>
  <c r="AH107"/>
  <c r="AI103" s="1"/>
  <c r="AJ103" s="1"/>
  <c r="AL85"/>
  <c r="AM86"/>
  <c r="Z66"/>
  <c r="AA67"/>
  <c r="W89"/>
  <c r="X89" s="1"/>
  <c r="T95"/>
  <c r="V94" s="1"/>
  <c r="M206"/>
  <c r="N207"/>
  <c r="G200"/>
  <c r="I199" s="1"/>
  <c r="J194"/>
  <c r="K194" s="1"/>
  <c r="J63"/>
  <c r="K63" s="1"/>
  <c r="I68"/>
  <c r="M64"/>
  <c r="AF110" l="1"/>
  <c r="AH109"/>
  <c r="AI104"/>
  <c r="AJ104" s="1"/>
  <c r="AL86"/>
  <c r="AM87"/>
  <c r="Z67"/>
  <c r="AA68"/>
  <c r="W90"/>
  <c r="X90" s="1"/>
  <c r="T96"/>
  <c r="V95"/>
  <c r="M207"/>
  <c r="N208"/>
  <c r="G201"/>
  <c r="I200" s="1"/>
  <c r="J195"/>
  <c r="K195" s="1"/>
  <c r="M65"/>
  <c r="I69"/>
  <c r="I70"/>
  <c r="J64"/>
  <c r="K64" s="1"/>
  <c r="AF111" l="1"/>
  <c r="AH110"/>
  <c r="AI105"/>
  <c r="AJ105" s="1"/>
  <c r="AL87"/>
  <c r="AM88"/>
  <c r="Z68"/>
  <c r="AA69"/>
  <c r="W91"/>
  <c r="X91" s="1"/>
  <c r="T97"/>
  <c r="V96" s="1"/>
  <c r="M208"/>
  <c r="N209"/>
  <c r="J196"/>
  <c r="K196" s="1"/>
  <c r="G202"/>
  <c r="I201" s="1"/>
  <c r="J66"/>
  <c r="K66" s="1"/>
  <c r="I71"/>
  <c r="J65"/>
  <c r="K65" s="1"/>
  <c r="M66"/>
  <c r="AI106" l="1"/>
  <c r="AJ106" s="1"/>
  <c r="AF112"/>
  <c r="AH111"/>
  <c r="AI107" s="1"/>
  <c r="AJ107" s="1"/>
  <c r="AL88"/>
  <c r="AM89"/>
  <c r="Z69"/>
  <c r="AA70"/>
  <c r="W92"/>
  <c r="X92" s="1"/>
  <c r="T98"/>
  <c r="V97" s="1"/>
  <c r="M209"/>
  <c r="N210"/>
  <c r="G203"/>
  <c r="I202" s="1"/>
  <c r="J197"/>
  <c r="K197" s="1"/>
  <c r="J67"/>
  <c r="K67" s="1"/>
  <c r="M67"/>
  <c r="I72"/>
  <c r="AF113" l="1"/>
  <c r="AF114" s="1"/>
  <c r="AF115" s="1"/>
  <c r="AF116" s="1"/>
  <c r="AF117" s="1"/>
  <c r="AF118" s="1"/>
  <c r="AF119" s="1"/>
  <c r="AF120" s="1"/>
  <c r="AF121" s="1"/>
  <c r="AF122" s="1"/>
  <c r="AL89"/>
  <c r="AM90"/>
  <c r="Z70"/>
  <c r="AA71"/>
  <c r="T99"/>
  <c r="W93"/>
  <c r="X93" s="1"/>
  <c r="M210"/>
  <c r="N211"/>
  <c r="J198"/>
  <c r="K198" s="1"/>
  <c r="G204"/>
  <c r="I203" s="1"/>
  <c r="J68"/>
  <c r="K68" s="1"/>
  <c r="M68"/>
  <c r="I73"/>
  <c r="AH112" l="1"/>
  <c r="AL90"/>
  <c r="AM91"/>
  <c r="Z71"/>
  <c r="AA72"/>
  <c r="T100"/>
  <c r="V99" s="1"/>
  <c r="V98"/>
  <c r="M211"/>
  <c r="N212"/>
  <c r="J199"/>
  <c r="K199" s="1"/>
  <c r="G205"/>
  <c r="I204" s="1"/>
  <c r="J69"/>
  <c r="K69" s="1"/>
  <c r="I74"/>
  <c r="M69"/>
  <c r="AE20" l="1"/>
  <c r="AI108"/>
  <c r="AJ108" s="1"/>
  <c r="AE23" s="1"/>
  <c r="AL91"/>
  <c r="AM92"/>
  <c r="Z72"/>
  <c r="AA73"/>
  <c r="W94"/>
  <c r="X94" s="1"/>
  <c r="T101"/>
  <c r="V100" s="1"/>
  <c r="W95"/>
  <c r="X95" s="1"/>
  <c r="M212"/>
  <c r="N213"/>
  <c r="G206"/>
  <c r="I205" s="1"/>
  <c r="J200"/>
  <c r="K200" s="1"/>
  <c r="J70"/>
  <c r="K70" s="1"/>
  <c r="M70"/>
  <c r="I75"/>
  <c r="AL92" l="1"/>
  <c r="AM93"/>
  <c r="Z73"/>
  <c r="AA74"/>
  <c r="T102"/>
  <c r="V101" s="1"/>
  <c r="W96"/>
  <c r="X96" s="1"/>
  <c r="M213"/>
  <c r="N214"/>
  <c r="G207"/>
  <c r="I206" s="1"/>
  <c r="J201"/>
  <c r="K201" s="1"/>
  <c r="J71"/>
  <c r="K71" s="1"/>
  <c r="I76"/>
  <c r="M71"/>
  <c r="AL93" l="1"/>
  <c r="AM94"/>
  <c r="Z74"/>
  <c r="AA75"/>
  <c r="W97"/>
  <c r="X97" s="1"/>
  <c r="T103"/>
  <c r="V102" s="1"/>
  <c r="M214"/>
  <c r="N215"/>
  <c r="J202"/>
  <c r="K202" s="1"/>
  <c r="G208"/>
  <c r="I207" s="1"/>
  <c r="M72"/>
  <c r="I77"/>
  <c r="J72"/>
  <c r="K72" s="1"/>
  <c r="AL94" l="1"/>
  <c r="AM95"/>
  <c r="Z75"/>
  <c r="AA76"/>
  <c r="T104"/>
  <c r="V103" s="1"/>
  <c r="W98"/>
  <c r="X98" s="1"/>
  <c r="M215"/>
  <c r="N216"/>
  <c r="G209"/>
  <c r="I208" s="1"/>
  <c r="J203"/>
  <c r="K203" s="1"/>
  <c r="J73"/>
  <c r="K73" s="1"/>
  <c r="M73"/>
  <c r="I78"/>
  <c r="AL95" l="1"/>
  <c r="AM96"/>
  <c r="Z76"/>
  <c r="AA77"/>
  <c r="W99"/>
  <c r="X99" s="1"/>
  <c r="T105"/>
  <c r="V104" s="1"/>
  <c r="M216"/>
  <c r="N217"/>
  <c r="J204"/>
  <c r="K204" s="1"/>
  <c r="G210"/>
  <c r="I209" s="1"/>
  <c r="J74"/>
  <c r="K74" s="1"/>
  <c r="M74"/>
  <c r="I79"/>
  <c r="AL96" l="1"/>
  <c r="AM97"/>
  <c r="Z77"/>
  <c r="AA78"/>
  <c r="W100"/>
  <c r="X100" s="1"/>
  <c r="T106"/>
  <c r="V105"/>
  <c r="M217"/>
  <c r="N218"/>
  <c r="J205"/>
  <c r="K205" s="1"/>
  <c r="G211"/>
  <c r="I210" s="1"/>
  <c r="I80"/>
  <c r="M75"/>
  <c r="J75"/>
  <c r="K75" s="1"/>
  <c r="AL97" l="1"/>
  <c r="AM98"/>
  <c r="Z78"/>
  <c r="AA79"/>
  <c r="T107"/>
  <c r="V106" s="1"/>
  <c r="W101"/>
  <c r="X101" s="1"/>
  <c r="M218"/>
  <c r="N219"/>
  <c r="G212"/>
  <c r="I211" s="1"/>
  <c r="J206"/>
  <c r="K206" s="1"/>
  <c r="J76"/>
  <c r="K76" s="1"/>
  <c r="M76"/>
  <c r="AL98" l="1"/>
  <c r="AM99"/>
  <c r="Z79"/>
  <c r="AA80"/>
  <c r="T108"/>
  <c r="V107" s="1"/>
  <c r="W102"/>
  <c r="X102" s="1"/>
  <c r="M219"/>
  <c r="N220"/>
  <c r="G213"/>
  <c r="I212" s="1"/>
  <c r="J207"/>
  <c r="K207" s="1"/>
  <c r="I82"/>
  <c r="M77"/>
  <c r="I81"/>
  <c r="AL99" l="1"/>
  <c r="AM100"/>
  <c r="Z80"/>
  <c r="AA81"/>
  <c r="W103"/>
  <c r="X103" s="1"/>
  <c r="T109"/>
  <c r="V108" s="1"/>
  <c r="M220"/>
  <c r="N221"/>
  <c r="J208"/>
  <c r="K208" s="1"/>
  <c r="G214"/>
  <c r="I213" s="1"/>
  <c r="J77"/>
  <c r="K77" s="1"/>
  <c r="M78"/>
  <c r="I83"/>
  <c r="I84"/>
  <c r="I85"/>
  <c r="J78"/>
  <c r="K78" s="1"/>
  <c r="AL100" l="1"/>
  <c r="AM101"/>
  <c r="Z81"/>
  <c r="AA82"/>
  <c r="T110"/>
  <c r="V109" s="1"/>
  <c r="W104"/>
  <c r="X104" s="1"/>
  <c r="M221"/>
  <c r="N222"/>
  <c r="G215"/>
  <c r="I214" s="1"/>
  <c r="J209"/>
  <c r="K209" s="1"/>
  <c r="J79"/>
  <c r="K79" s="1"/>
  <c r="M79"/>
  <c r="J80"/>
  <c r="K80" s="1"/>
  <c r="J81"/>
  <c r="K81" s="1"/>
  <c r="AL101" l="1"/>
  <c r="AM102"/>
  <c r="Z82"/>
  <c r="AA83"/>
  <c r="W105"/>
  <c r="X105" s="1"/>
  <c r="T111"/>
  <c r="V110" s="1"/>
  <c r="M222"/>
  <c r="N223"/>
  <c r="J210"/>
  <c r="K210" s="1"/>
  <c r="G216"/>
  <c r="I215" s="1"/>
  <c r="I87"/>
  <c r="M80"/>
  <c r="I86"/>
  <c r="AL102" l="1"/>
  <c r="AM103"/>
  <c r="Z83"/>
  <c r="AA84"/>
  <c r="W106"/>
  <c r="X106" s="1"/>
  <c r="T112"/>
  <c r="V111"/>
  <c r="M223"/>
  <c r="N224"/>
  <c r="J211"/>
  <c r="K211" s="1"/>
  <c r="G217"/>
  <c r="I216" s="1"/>
  <c r="J82"/>
  <c r="K82" s="1"/>
  <c r="J83"/>
  <c r="K83" s="1"/>
  <c r="M81"/>
  <c r="I88"/>
  <c r="AL103" l="1"/>
  <c r="AM104"/>
  <c r="Z84"/>
  <c r="AA85"/>
  <c r="W107"/>
  <c r="X107" s="1"/>
  <c r="T113"/>
  <c r="V112" s="1"/>
  <c r="M224"/>
  <c r="N225"/>
  <c r="G218"/>
  <c r="I217" s="1"/>
  <c r="J212"/>
  <c r="K212" s="1"/>
  <c r="I89"/>
  <c r="J84"/>
  <c r="K84" s="1"/>
  <c r="M82"/>
  <c r="AL104" l="1"/>
  <c r="AO10" s="1"/>
  <c r="AM105"/>
  <c r="Z85"/>
  <c r="AA86"/>
  <c r="W108"/>
  <c r="X108" s="1"/>
  <c r="T114"/>
  <c r="V113"/>
  <c r="M225"/>
  <c r="N226"/>
  <c r="G219"/>
  <c r="I218" s="1"/>
  <c r="J213"/>
  <c r="K213" s="1"/>
  <c r="M83"/>
  <c r="I90"/>
  <c r="J85"/>
  <c r="K85" s="1"/>
  <c r="AL105" l="1"/>
  <c r="AO9" s="1"/>
  <c r="AM106"/>
  <c r="Z86"/>
  <c r="AA87"/>
  <c r="V114"/>
  <c r="T115"/>
  <c r="W109"/>
  <c r="X109" s="1"/>
  <c r="M226"/>
  <c r="N227"/>
  <c r="J214"/>
  <c r="K214" s="1"/>
  <c r="G220"/>
  <c r="J86"/>
  <c r="K86" s="1"/>
  <c r="M84"/>
  <c r="AL106" l="1"/>
  <c r="AO8" s="1"/>
  <c r="AM107"/>
  <c r="Z87"/>
  <c r="AA88"/>
  <c r="T116"/>
  <c r="V115" s="1"/>
  <c r="W110"/>
  <c r="X110" s="1"/>
  <c r="M227"/>
  <c r="N228"/>
  <c r="G221"/>
  <c r="I220" s="1"/>
  <c r="I219"/>
  <c r="M85"/>
  <c r="I91"/>
  <c r="AL107" l="1"/>
  <c r="AO7" s="1"/>
  <c r="AM108"/>
  <c r="Z88"/>
  <c r="AA89"/>
  <c r="W111"/>
  <c r="X111" s="1"/>
  <c r="T117"/>
  <c r="V116" s="1"/>
  <c r="M228"/>
  <c r="N229"/>
  <c r="J215"/>
  <c r="K215" s="1"/>
  <c r="I221"/>
  <c r="G222"/>
  <c r="J216"/>
  <c r="K216" s="1"/>
  <c r="J87"/>
  <c r="K87" s="1"/>
  <c r="I93"/>
  <c r="M86"/>
  <c r="I92"/>
  <c r="AL108" l="1"/>
  <c r="AO6" s="1"/>
  <c r="AM109"/>
  <c r="Z89"/>
  <c r="AA90"/>
  <c r="W112"/>
  <c r="X112" s="1"/>
  <c r="T118"/>
  <c r="V117"/>
  <c r="M229"/>
  <c r="N230"/>
  <c r="G223"/>
  <c r="I222" s="1"/>
  <c r="J217"/>
  <c r="K217" s="1"/>
  <c r="J89"/>
  <c r="K89" s="1"/>
  <c r="J88"/>
  <c r="K88" s="1"/>
  <c r="M87"/>
  <c r="I94"/>
  <c r="AL109" l="1"/>
  <c r="AO5" s="1"/>
  <c r="AM110"/>
  <c r="Z90"/>
  <c r="AA91"/>
  <c r="V118"/>
  <c r="T119"/>
  <c r="W113"/>
  <c r="X113" s="1"/>
  <c r="M230"/>
  <c r="N231"/>
  <c r="J218"/>
  <c r="K218" s="1"/>
  <c r="G224"/>
  <c r="I223" s="1"/>
  <c r="J90"/>
  <c r="K90" s="1"/>
  <c r="M88"/>
  <c r="I95"/>
  <c r="AL110" l="1"/>
  <c r="AO4" s="1"/>
  <c r="AM111"/>
  <c r="Z91"/>
  <c r="AA92"/>
  <c r="T120"/>
  <c r="V119" s="1"/>
  <c r="W114"/>
  <c r="X114" s="1"/>
  <c r="M231"/>
  <c r="N232"/>
  <c r="G225"/>
  <c r="I224" s="1"/>
  <c r="J219"/>
  <c r="K219" s="1"/>
  <c r="J91"/>
  <c r="K91" s="1"/>
  <c r="M89"/>
  <c r="I96"/>
  <c r="AL111" l="1"/>
  <c r="AO3" s="1"/>
  <c r="AM112"/>
  <c r="Z92"/>
  <c r="AA93"/>
  <c r="W115"/>
  <c r="X115" s="1"/>
  <c r="T121"/>
  <c r="V120" s="1"/>
  <c r="M232"/>
  <c r="N233"/>
  <c r="J220"/>
  <c r="K220" s="1"/>
  <c r="G226"/>
  <c r="I225" s="1"/>
  <c r="J92"/>
  <c r="K92" s="1"/>
  <c r="I97"/>
  <c r="M90"/>
  <c r="AL112" l="1"/>
  <c r="AO2" s="1"/>
  <c r="AM113"/>
  <c r="Z93"/>
  <c r="AA94"/>
  <c r="T122"/>
  <c r="V121" s="1"/>
  <c r="W116"/>
  <c r="X116" s="1"/>
  <c r="M233"/>
  <c r="N234"/>
  <c r="J221"/>
  <c r="K221" s="1"/>
  <c r="G227"/>
  <c r="I226" s="1"/>
  <c r="J93"/>
  <c r="K93" s="1"/>
  <c r="M91"/>
  <c r="I98"/>
  <c r="AL113" l="1"/>
  <c r="AM114"/>
  <c r="Z94"/>
  <c r="AA95"/>
  <c r="W117"/>
  <c r="X117" s="1"/>
  <c r="T123"/>
  <c r="V122" s="1"/>
  <c r="M234"/>
  <c r="N235"/>
  <c r="G228"/>
  <c r="I227" s="1"/>
  <c r="J222"/>
  <c r="K222" s="1"/>
  <c r="I99"/>
  <c r="J94"/>
  <c r="K94" s="1"/>
  <c r="M92"/>
  <c r="AL114" l="1"/>
  <c r="AM115"/>
  <c r="Z95"/>
  <c r="AA96"/>
  <c r="W118"/>
  <c r="X118" s="1"/>
  <c r="T124"/>
  <c r="V123"/>
  <c r="M235"/>
  <c r="N236"/>
  <c r="G229"/>
  <c r="I228"/>
  <c r="J223"/>
  <c r="K223" s="1"/>
  <c r="M93"/>
  <c r="I100"/>
  <c r="J95"/>
  <c r="K95" s="1"/>
  <c r="AL115" l="1"/>
  <c r="AM116"/>
  <c r="Z96"/>
  <c r="AA97"/>
  <c r="W119"/>
  <c r="X119" s="1"/>
  <c r="T125"/>
  <c r="V124" s="1"/>
  <c r="M236"/>
  <c r="N237"/>
  <c r="J224"/>
  <c r="K224" s="1"/>
  <c r="I229"/>
  <c r="G230"/>
  <c r="I101"/>
  <c r="M94"/>
  <c r="J96"/>
  <c r="K96" s="1"/>
  <c r="AL116" l="1"/>
  <c r="AM117"/>
  <c r="Z97"/>
  <c r="AA98"/>
  <c r="W120"/>
  <c r="X120" s="1"/>
  <c r="T126"/>
  <c r="V125"/>
  <c r="M237"/>
  <c r="N238"/>
  <c r="G231"/>
  <c r="I230"/>
  <c r="J225"/>
  <c r="K225" s="1"/>
  <c r="M95"/>
  <c r="I102"/>
  <c r="J97"/>
  <c r="K97" s="1"/>
  <c r="AL117" l="1"/>
  <c r="AM118"/>
  <c r="Z98"/>
  <c r="AA99"/>
  <c r="V126"/>
  <c r="T127"/>
  <c r="W121"/>
  <c r="X121" s="1"/>
  <c r="M238"/>
  <c r="N239"/>
  <c r="J226"/>
  <c r="K226" s="1"/>
  <c r="I231"/>
  <c r="G232"/>
  <c r="J98"/>
  <c r="K98" s="1"/>
  <c r="I103"/>
  <c r="M96"/>
  <c r="AL118" l="1"/>
  <c r="AM119"/>
  <c r="Z99"/>
  <c r="AA100"/>
  <c r="T128"/>
  <c r="V127" s="1"/>
  <c r="W122"/>
  <c r="X122" s="1"/>
  <c r="M239"/>
  <c r="N240"/>
  <c r="J227"/>
  <c r="K227" s="1"/>
  <c r="G233"/>
  <c r="I232"/>
  <c r="J99"/>
  <c r="K99" s="1"/>
  <c r="I104"/>
  <c r="M97"/>
  <c r="AL119" l="1"/>
  <c r="AM120"/>
  <c r="Z100"/>
  <c r="AA101"/>
  <c r="W123"/>
  <c r="X123" s="1"/>
  <c r="T129"/>
  <c r="V128" s="1"/>
  <c r="M240"/>
  <c r="N241"/>
  <c r="G234"/>
  <c r="I233" s="1"/>
  <c r="J228"/>
  <c r="K228" s="1"/>
  <c r="J100"/>
  <c r="K100" s="1"/>
  <c r="M98"/>
  <c r="AL120" l="1"/>
  <c r="AM121"/>
  <c r="Z101"/>
  <c r="AA102"/>
  <c r="W124"/>
  <c r="X124" s="1"/>
  <c r="T130"/>
  <c r="V129"/>
  <c r="M241"/>
  <c r="N242"/>
  <c r="G235"/>
  <c r="I234"/>
  <c r="J229"/>
  <c r="K229" s="1"/>
  <c r="I106"/>
  <c r="I107"/>
  <c r="M99"/>
  <c r="I105"/>
  <c r="AL121" l="1"/>
  <c r="AM122"/>
  <c r="AL122" s="1"/>
  <c r="Z102"/>
  <c r="AA103"/>
  <c r="T131"/>
  <c r="V130" s="1"/>
  <c r="W125"/>
  <c r="X125" s="1"/>
  <c r="M242"/>
  <c r="N243"/>
  <c r="J230"/>
  <c r="K230" s="1"/>
  <c r="G236"/>
  <c r="I235" s="1"/>
  <c r="J101"/>
  <c r="K101" s="1"/>
  <c r="M100"/>
  <c r="I108"/>
  <c r="J103"/>
  <c r="K103" s="1"/>
  <c r="J102"/>
  <c r="K102" s="1"/>
  <c r="Z103" l="1"/>
  <c r="AA104"/>
  <c r="T132"/>
  <c r="V131" s="1"/>
  <c r="W126"/>
  <c r="X126" s="1"/>
  <c r="M243"/>
  <c r="N244"/>
  <c r="G237"/>
  <c r="I236" s="1"/>
  <c r="J231"/>
  <c r="K231" s="1"/>
  <c r="I109"/>
  <c r="M101"/>
  <c r="J104"/>
  <c r="K104" s="1"/>
  <c r="Z104" l="1"/>
  <c r="AA105"/>
  <c r="W127"/>
  <c r="X127" s="1"/>
  <c r="T133"/>
  <c r="V132" s="1"/>
  <c r="M244"/>
  <c r="N245"/>
  <c r="J232"/>
  <c r="K232" s="1"/>
  <c r="G238"/>
  <c r="I237" s="1"/>
  <c r="J105"/>
  <c r="K105" s="1"/>
  <c r="M102"/>
  <c r="Z105" l="1"/>
  <c r="AA106"/>
  <c r="T134"/>
  <c r="V133" s="1"/>
  <c r="W128"/>
  <c r="X128" s="1"/>
  <c r="M245"/>
  <c r="N246"/>
  <c r="G239"/>
  <c r="I238" s="1"/>
  <c r="J233"/>
  <c r="K233" s="1"/>
  <c r="I111"/>
  <c r="M103"/>
  <c r="I110"/>
  <c r="Z106" l="1"/>
  <c r="AA107"/>
  <c r="W129"/>
  <c r="X129" s="1"/>
  <c r="T135"/>
  <c r="V134" s="1"/>
  <c r="M246"/>
  <c r="N247"/>
  <c r="J234"/>
  <c r="K234" s="1"/>
  <c r="G240"/>
  <c r="I239" s="1"/>
  <c r="J107"/>
  <c r="K107" s="1"/>
  <c r="J106"/>
  <c r="K106" s="1"/>
  <c r="M104"/>
  <c r="I112"/>
  <c r="Z107" l="1"/>
  <c r="AA108"/>
  <c r="W130"/>
  <c r="X130" s="1"/>
  <c r="T136"/>
  <c r="V135"/>
  <c r="M247"/>
  <c r="N248"/>
  <c r="J235"/>
  <c r="K235" s="1"/>
  <c r="G241"/>
  <c r="I240" s="1"/>
  <c r="I113"/>
  <c r="M105"/>
  <c r="J108"/>
  <c r="K108" s="1"/>
  <c r="Z108" l="1"/>
  <c r="AA109"/>
  <c r="W131"/>
  <c r="X131" s="1"/>
  <c r="T137"/>
  <c r="V136" s="1"/>
  <c r="M248"/>
  <c r="N249"/>
  <c r="G242"/>
  <c r="I241" s="1"/>
  <c r="J236"/>
  <c r="K236" s="1"/>
  <c r="J109"/>
  <c r="K109" s="1"/>
  <c r="M106"/>
  <c r="I114"/>
  <c r="Z109" l="1"/>
  <c r="AA110"/>
  <c r="T138"/>
  <c r="V137" s="1"/>
  <c r="W132"/>
  <c r="X132" s="1"/>
  <c r="M249"/>
  <c r="N250"/>
  <c r="G243"/>
  <c r="I242" s="1"/>
  <c r="J237"/>
  <c r="K237" s="1"/>
  <c r="I115"/>
  <c r="J110"/>
  <c r="K110" s="1"/>
  <c r="M107"/>
  <c r="Z110" l="1"/>
  <c r="AA111"/>
  <c r="W133"/>
  <c r="X133" s="1"/>
  <c r="T139"/>
  <c r="V138" s="1"/>
  <c r="M250"/>
  <c r="N251"/>
  <c r="J238"/>
  <c r="K238" s="1"/>
  <c r="G244"/>
  <c r="I243" s="1"/>
  <c r="J111"/>
  <c r="K111" s="1"/>
  <c r="M108"/>
  <c r="I116"/>
  <c r="Z111" l="1"/>
  <c r="AA112"/>
  <c r="W134"/>
  <c r="X134" s="1"/>
  <c r="T140"/>
  <c r="V139"/>
  <c r="M251"/>
  <c r="N252"/>
  <c r="G245"/>
  <c r="I244"/>
  <c r="J239"/>
  <c r="K239" s="1"/>
  <c r="I117"/>
  <c r="I118"/>
  <c r="J112"/>
  <c r="K112" s="1"/>
  <c r="M109"/>
  <c r="Z112" l="1"/>
  <c r="AA113"/>
  <c r="T141"/>
  <c r="V140" s="1"/>
  <c r="W135"/>
  <c r="X135" s="1"/>
  <c r="M252"/>
  <c r="N253"/>
  <c r="J240"/>
  <c r="K240" s="1"/>
  <c r="G246"/>
  <c r="I245" s="1"/>
  <c r="J113"/>
  <c r="K113" s="1"/>
  <c r="J114"/>
  <c r="K114" s="1"/>
  <c r="M110"/>
  <c r="I119"/>
  <c r="Z113" l="1"/>
  <c r="AA114"/>
  <c r="T142"/>
  <c r="V141" s="1"/>
  <c r="W136"/>
  <c r="X136" s="1"/>
  <c r="M253"/>
  <c r="N254"/>
  <c r="J241"/>
  <c r="K241" s="1"/>
  <c r="G247"/>
  <c r="I246"/>
  <c r="I120"/>
  <c r="M111"/>
  <c r="J115"/>
  <c r="K115" s="1"/>
  <c r="Z114" l="1"/>
  <c r="AA115"/>
  <c r="W137"/>
  <c r="X137" s="1"/>
  <c r="T143"/>
  <c r="V142" s="1"/>
  <c r="M254"/>
  <c r="N255"/>
  <c r="G248"/>
  <c r="I247" s="1"/>
  <c r="J242"/>
  <c r="K242" s="1"/>
  <c r="J116"/>
  <c r="K116" s="1"/>
  <c r="M112"/>
  <c r="I121"/>
  <c r="Z115" l="1"/>
  <c r="AA116"/>
  <c r="T144"/>
  <c r="V143" s="1"/>
  <c r="W138"/>
  <c r="X138" s="1"/>
  <c r="M255"/>
  <c r="N256"/>
  <c r="G249"/>
  <c r="I248" s="1"/>
  <c r="J243"/>
  <c r="K243" s="1"/>
  <c r="I122"/>
  <c r="J117"/>
  <c r="K117" s="1"/>
  <c r="M113"/>
  <c r="Z116" l="1"/>
  <c r="AA117"/>
  <c r="W139"/>
  <c r="X139" s="1"/>
  <c r="T145"/>
  <c r="V144" s="1"/>
  <c r="M256"/>
  <c r="N257"/>
  <c r="J244"/>
  <c r="K244" s="1"/>
  <c r="G250"/>
  <c r="I249" s="1"/>
  <c r="M114"/>
  <c r="I123"/>
  <c r="J119" s="1"/>
  <c r="K119" s="1"/>
  <c r="J118"/>
  <c r="K118" s="1"/>
  <c r="Z117" l="1"/>
  <c r="AA118"/>
  <c r="W140"/>
  <c r="X140" s="1"/>
  <c r="T146"/>
  <c r="V145"/>
  <c r="M257"/>
  <c r="N258"/>
  <c r="G251"/>
  <c r="I250" s="1"/>
  <c r="J245"/>
  <c r="K245" s="1"/>
  <c r="M115"/>
  <c r="Z118" l="1"/>
  <c r="AA119"/>
  <c r="W141"/>
  <c r="X141" s="1"/>
  <c r="T147"/>
  <c r="V146" s="1"/>
  <c r="M258"/>
  <c r="N259"/>
  <c r="J246"/>
  <c r="K246" s="1"/>
  <c r="G252"/>
  <c r="I251" s="1"/>
  <c r="M116"/>
  <c r="I125"/>
  <c r="I124"/>
  <c r="Z119" l="1"/>
  <c r="AA120"/>
  <c r="T148"/>
  <c r="V147" s="1"/>
  <c r="W142"/>
  <c r="X142" s="1"/>
  <c r="M259"/>
  <c r="N260"/>
  <c r="J247"/>
  <c r="K247" s="1"/>
  <c r="G253"/>
  <c r="I252"/>
  <c r="J121"/>
  <c r="K121" s="1"/>
  <c r="J120"/>
  <c r="K120" s="1"/>
  <c r="M117"/>
  <c r="I126"/>
  <c r="Z120" l="1"/>
  <c r="AA121"/>
  <c r="T149"/>
  <c r="V148"/>
  <c r="W143"/>
  <c r="X143" s="1"/>
  <c r="M260"/>
  <c r="N261"/>
  <c r="G254"/>
  <c r="I253" s="1"/>
  <c r="J248"/>
  <c r="K248" s="1"/>
  <c r="J122"/>
  <c r="K122" s="1"/>
  <c r="M118"/>
  <c r="Z121" l="1"/>
  <c r="AA122"/>
  <c r="W144"/>
  <c r="X144" s="1"/>
  <c r="T150"/>
  <c r="V149" s="1"/>
  <c r="M261"/>
  <c r="N262"/>
  <c r="G255"/>
  <c r="I254"/>
  <c r="J249"/>
  <c r="K249" s="1"/>
  <c r="I127"/>
  <c r="J123" s="1"/>
  <c r="K123" s="1"/>
  <c r="I128"/>
  <c r="M119"/>
  <c r="Z122" l="1"/>
  <c r="AA123"/>
  <c r="W145"/>
  <c r="X145" s="1"/>
  <c r="T151"/>
  <c r="V150"/>
  <c r="M262"/>
  <c r="N263"/>
  <c r="J250"/>
  <c r="K250" s="1"/>
  <c r="G256"/>
  <c r="I255" s="1"/>
  <c r="J124"/>
  <c r="K124" s="1"/>
  <c r="I130"/>
  <c r="J134" s="1"/>
  <c r="K134" s="1"/>
  <c r="M120"/>
  <c r="I129"/>
  <c r="Z123" l="1"/>
  <c r="AA124"/>
  <c r="T152"/>
  <c r="V151" s="1"/>
  <c r="W146"/>
  <c r="X146" s="1"/>
  <c r="M263"/>
  <c r="N264"/>
  <c r="G257"/>
  <c r="I256" s="1"/>
  <c r="J251"/>
  <c r="K251" s="1"/>
  <c r="J125"/>
  <c r="K125" s="1"/>
  <c r="J133"/>
  <c r="K133" s="1"/>
  <c r="J132"/>
  <c r="K132" s="1"/>
  <c r="J131"/>
  <c r="K131" s="1"/>
  <c r="J127"/>
  <c r="K127" s="1"/>
  <c r="J126"/>
  <c r="K126" s="1"/>
  <c r="M121"/>
  <c r="J128"/>
  <c r="K128" s="1"/>
  <c r="Z124" l="1"/>
  <c r="AA125"/>
  <c r="T153"/>
  <c r="V152" s="1"/>
  <c r="W147"/>
  <c r="X147" s="1"/>
  <c r="M264"/>
  <c r="N265"/>
  <c r="J252"/>
  <c r="K252" s="1"/>
  <c r="G258"/>
  <c r="I257" s="1"/>
  <c r="J129"/>
  <c r="K129" s="1"/>
  <c r="M122"/>
  <c r="Z125" l="1"/>
  <c r="AA126"/>
  <c r="W148"/>
  <c r="X148" s="1"/>
  <c r="T154"/>
  <c r="V153" s="1"/>
  <c r="M265"/>
  <c r="N266"/>
  <c r="J253"/>
  <c r="K253" s="1"/>
  <c r="G259"/>
  <c r="I258" s="1"/>
  <c r="M123"/>
  <c r="Z126" l="1"/>
  <c r="AA127"/>
  <c r="T155"/>
  <c r="V154" s="1"/>
  <c r="W149"/>
  <c r="X149" s="1"/>
  <c r="M266"/>
  <c r="N267"/>
  <c r="G260"/>
  <c r="I259" s="1"/>
  <c r="J254"/>
  <c r="K254" s="1"/>
  <c r="J130"/>
  <c r="K130" s="1"/>
  <c r="M124"/>
  <c r="Z127" l="1"/>
  <c r="AA128"/>
  <c r="W150"/>
  <c r="X150" s="1"/>
  <c r="T156"/>
  <c r="V155" s="1"/>
  <c r="M267"/>
  <c r="N268"/>
  <c r="G261"/>
  <c r="I260" s="1"/>
  <c r="J255"/>
  <c r="K255" s="1"/>
  <c r="M125"/>
  <c r="Z128" l="1"/>
  <c r="AA129"/>
  <c r="W151"/>
  <c r="X151" s="1"/>
  <c r="T157"/>
  <c r="V156"/>
  <c r="M268"/>
  <c r="N269"/>
  <c r="J256"/>
  <c r="K256" s="1"/>
  <c r="G262"/>
  <c r="M126"/>
  <c r="Z129" l="1"/>
  <c r="AA130"/>
  <c r="T158"/>
  <c r="V157" s="1"/>
  <c r="W152"/>
  <c r="X152" s="1"/>
  <c r="M269"/>
  <c r="N270"/>
  <c r="G263"/>
  <c r="I262" s="1"/>
  <c r="I261"/>
  <c r="M127"/>
  <c r="Z130" l="1"/>
  <c r="AA131"/>
  <c r="T159"/>
  <c r="V158"/>
  <c r="W153"/>
  <c r="X153" s="1"/>
  <c r="M270"/>
  <c r="N271"/>
  <c r="J257"/>
  <c r="K257" s="1"/>
  <c r="G264"/>
  <c r="I263" s="1"/>
  <c r="J258"/>
  <c r="K258" s="1"/>
  <c r="M128"/>
  <c r="Z131" l="1"/>
  <c r="AA132"/>
  <c r="W154"/>
  <c r="X154" s="1"/>
  <c r="T160"/>
  <c r="M271"/>
  <c r="N272"/>
  <c r="J259"/>
  <c r="K259" s="1"/>
  <c r="G265"/>
  <c r="I264"/>
  <c r="M129"/>
  <c r="Z132" l="1"/>
  <c r="AA133"/>
  <c r="T161"/>
  <c r="V160"/>
  <c r="V159"/>
  <c r="M272"/>
  <c r="N273"/>
  <c r="J260"/>
  <c r="K260" s="1"/>
  <c r="G266"/>
  <c r="I265" s="1"/>
  <c r="M130"/>
  <c r="Z133" l="1"/>
  <c r="AA134"/>
  <c r="W155"/>
  <c r="X155" s="1"/>
  <c r="T162"/>
  <c r="W156"/>
  <c r="X156" s="1"/>
  <c r="M273"/>
  <c r="N274"/>
  <c r="J261"/>
  <c r="K261" s="1"/>
  <c r="G267"/>
  <c r="I266"/>
  <c r="Z134" l="1"/>
  <c r="AA135"/>
  <c r="T163"/>
  <c r="V162" s="1"/>
  <c r="V161"/>
  <c r="M274"/>
  <c r="N275"/>
  <c r="G268"/>
  <c r="I267" s="1"/>
  <c r="J262"/>
  <c r="K262" s="1"/>
  <c r="M131"/>
  <c r="Z135" l="1"/>
  <c r="AA136"/>
  <c r="W157"/>
  <c r="X157" s="1"/>
  <c r="T164"/>
  <c r="V163" s="1"/>
  <c r="W158"/>
  <c r="X158" s="1"/>
  <c r="M275"/>
  <c r="N276"/>
  <c r="G269"/>
  <c r="I268" s="1"/>
  <c r="J263"/>
  <c r="K263" s="1"/>
  <c r="M132"/>
  <c r="Z136" l="1"/>
  <c r="AA137"/>
  <c r="W159"/>
  <c r="X159" s="1"/>
  <c r="T165"/>
  <c r="V164"/>
  <c r="M276"/>
  <c r="N277"/>
  <c r="J264"/>
  <c r="K264" s="1"/>
  <c r="G270"/>
  <c r="I269" s="1"/>
  <c r="M133"/>
  <c r="Z137" l="1"/>
  <c r="AA138"/>
  <c r="W160"/>
  <c r="X160" s="1"/>
  <c r="V165"/>
  <c r="T166"/>
  <c r="M277"/>
  <c r="N278"/>
  <c r="J265"/>
  <c r="K265" s="1"/>
  <c r="G271"/>
  <c r="I270" s="1"/>
  <c r="F8"/>
  <c r="M134"/>
  <c r="Z138" l="1"/>
  <c r="AA139"/>
  <c r="T167"/>
  <c r="V166" s="1"/>
  <c r="W161"/>
  <c r="X161" s="1"/>
  <c r="M278"/>
  <c r="N279"/>
  <c r="I271"/>
  <c r="G272"/>
  <c r="J266"/>
  <c r="K266" s="1"/>
  <c r="Z139" l="1"/>
  <c r="AA140"/>
  <c r="W162"/>
  <c r="X162" s="1"/>
  <c r="T168"/>
  <c r="V167" s="1"/>
  <c r="M279"/>
  <c r="N280"/>
  <c r="G273"/>
  <c r="I272" s="1"/>
  <c r="J267"/>
  <c r="K267" s="1"/>
  <c r="Z140" l="1"/>
  <c r="AA141"/>
  <c r="W163"/>
  <c r="X163" s="1"/>
  <c r="T169"/>
  <c r="V168"/>
  <c r="M280"/>
  <c r="N281"/>
  <c r="J268"/>
  <c r="K268" s="1"/>
  <c r="G274"/>
  <c r="I273" s="1"/>
  <c r="Z141" l="1"/>
  <c r="AA142"/>
  <c r="V169"/>
  <c r="T170"/>
  <c r="W164"/>
  <c r="X164" s="1"/>
  <c r="M281"/>
  <c r="N282"/>
  <c r="G275"/>
  <c r="I274" s="1"/>
  <c r="J269"/>
  <c r="K269" s="1"/>
  <c r="Z142" l="1"/>
  <c r="AA143"/>
  <c r="T171"/>
  <c r="V170" s="1"/>
  <c r="W165"/>
  <c r="X165" s="1"/>
  <c r="M282"/>
  <c r="N283"/>
  <c r="J270"/>
  <c r="K270" s="1"/>
  <c r="G276"/>
  <c r="I275" s="1"/>
  <c r="Z143" l="1"/>
  <c r="AA144"/>
  <c r="W166"/>
  <c r="X166" s="1"/>
  <c r="T172"/>
  <c r="V171" s="1"/>
  <c r="M283"/>
  <c r="N284"/>
  <c r="J271"/>
  <c r="K271" s="1"/>
  <c r="G277"/>
  <c r="I276" s="1"/>
  <c r="Z144" l="1"/>
  <c r="AA145"/>
  <c r="T173"/>
  <c r="V172"/>
  <c r="W167"/>
  <c r="X167" s="1"/>
  <c r="M284"/>
  <c r="N285"/>
  <c r="G278"/>
  <c r="I277" s="1"/>
  <c r="J272"/>
  <c r="K272" s="1"/>
  <c r="Z145" l="1"/>
  <c r="AA146"/>
  <c r="W168"/>
  <c r="X168" s="1"/>
  <c r="T174"/>
  <c r="V173" s="1"/>
  <c r="M285"/>
  <c r="N286"/>
  <c r="G279"/>
  <c r="I278" s="1"/>
  <c r="J273"/>
  <c r="K273" s="1"/>
  <c r="Z146" l="1"/>
  <c r="AA147"/>
  <c r="W169"/>
  <c r="X169" s="1"/>
  <c r="T175"/>
  <c r="V174"/>
  <c r="M286"/>
  <c r="N287"/>
  <c r="J274"/>
  <c r="K274" s="1"/>
  <c r="G280"/>
  <c r="I279" s="1"/>
  <c r="Z147" l="1"/>
  <c r="AA148"/>
  <c r="T176"/>
  <c r="V175" s="1"/>
  <c r="W170"/>
  <c r="X170" s="1"/>
  <c r="M287"/>
  <c r="N288"/>
  <c r="G281"/>
  <c r="I280" s="1"/>
  <c r="J275"/>
  <c r="K275" s="1"/>
  <c r="Z148" l="1"/>
  <c r="AA149"/>
  <c r="T177"/>
  <c r="V176" s="1"/>
  <c r="W171"/>
  <c r="X171" s="1"/>
  <c r="M288"/>
  <c r="N289"/>
  <c r="J276"/>
  <c r="K276" s="1"/>
  <c r="G282"/>
  <c r="I281" s="1"/>
  <c r="Z149" l="1"/>
  <c r="AA150"/>
  <c r="W172"/>
  <c r="X172" s="1"/>
  <c r="T178"/>
  <c r="V177" s="1"/>
  <c r="M289"/>
  <c r="N290"/>
  <c r="J277"/>
  <c r="K277" s="1"/>
  <c r="G283"/>
  <c r="I282" s="1"/>
  <c r="Z150" l="1"/>
  <c r="AA151"/>
  <c r="T179"/>
  <c r="V178" s="1"/>
  <c r="W173"/>
  <c r="X173" s="1"/>
  <c r="M290"/>
  <c r="N291"/>
  <c r="G284"/>
  <c r="I283" s="1"/>
  <c r="J278"/>
  <c r="K278" s="1"/>
  <c r="Z151" l="1"/>
  <c r="AA152"/>
  <c r="W174"/>
  <c r="X174" s="1"/>
  <c r="T180"/>
  <c r="V179" s="1"/>
  <c r="M291"/>
  <c r="N292"/>
  <c r="G285"/>
  <c r="I284" s="1"/>
  <c r="J279"/>
  <c r="K279" s="1"/>
  <c r="Z152" l="1"/>
  <c r="AA153"/>
  <c r="W175"/>
  <c r="X175" s="1"/>
  <c r="T181"/>
  <c r="V180"/>
  <c r="M292"/>
  <c r="N293"/>
  <c r="J280"/>
  <c r="K280" s="1"/>
  <c r="G286"/>
  <c r="Z153" l="1"/>
  <c r="AA154"/>
  <c r="T182"/>
  <c r="V181" s="1"/>
  <c r="W176"/>
  <c r="X176" s="1"/>
  <c r="M293"/>
  <c r="N294"/>
  <c r="G287"/>
  <c r="I286" s="1"/>
  <c r="I285"/>
  <c r="Z154" l="1"/>
  <c r="AA155"/>
  <c r="T183"/>
  <c r="V182" s="1"/>
  <c r="W177"/>
  <c r="X177" s="1"/>
  <c r="M294"/>
  <c r="N295"/>
  <c r="J281"/>
  <c r="K281" s="1"/>
  <c r="G288"/>
  <c r="I287" s="1"/>
  <c r="J282"/>
  <c r="K282" s="1"/>
  <c r="Z155" l="1"/>
  <c r="AA156"/>
  <c r="W178"/>
  <c r="X178" s="1"/>
  <c r="T184"/>
  <c r="V183" s="1"/>
  <c r="M295"/>
  <c r="N296"/>
  <c r="G289"/>
  <c r="I288" s="1"/>
  <c r="J283"/>
  <c r="K283" s="1"/>
  <c r="Z156" l="1"/>
  <c r="AA157"/>
  <c r="T185"/>
  <c r="V184"/>
  <c r="W179"/>
  <c r="X179" s="1"/>
  <c r="M296"/>
  <c r="N297"/>
  <c r="J284"/>
  <c r="K284" s="1"/>
  <c r="G290"/>
  <c r="I289" s="1"/>
  <c r="Z157" l="1"/>
  <c r="AA158"/>
  <c r="W180"/>
  <c r="X180" s="1"/>
  <c r="T186"/>
  <c r="V185" s="1"/>
  <c r="M297"/>
  <c r="N298"/>
  <c r="G291"/>
  <c r="I290"/>
  <c r="J285"/>
  <c r="K285" s="1"/>
  <c r="Z158" l="1"/>
  <c r="AA159"/>
  <c r="W181"/>
  <c r="X181" s="1"/>
  <c r="T187"/>
  <c r="V186"/>
  <c r="M298"/>
  <c r="N299"/>
  <c r="J286"/>
  <c r="K286" s="1"/>
  <c r="G292"/>
  <c r="I291" s="1"/>
  <c r="Z159" l="1"/>
  <c r="AA160"/>
  <c r="W182"/>
  <c r="X182" s="1"/>
  <c r="T188"/>
  <c r="M299"/>
  <c r="N300"/>
  <c r="J287"/>
  <c r="K287" s="1"/>
  <c r="G293"/>
  <c r="Z160" l="1"/>
  <c r="AA161"/>
  <c r="T189"/>
  <c r="V188" s="1"/>
  <c r="V187"/>
  <c r="M300"/>
  <c r="N301"/>
  <c r="G294"/>
  <c r="I293" s="1"/>
  <c r="I292"/>
  <c r="Z161" l="1"/>
  <c r="AA162"/>
  <c r="W183"/>
  <c r="X183" s="1"/>
  <c r="T190"/>
  <c r="W184"/>
  <c r="X184" s="1"/>
  <c r="M301"/>
  <c r="N302"/>
  <c r="J289"/>
  <c r="K289" s="1"/>
  <c r="J288"/>
  <c r="K288" s="1"/>
  <c r="G295"/>
  <c r="I294"/>
  <c r="Z162" l="1"/>
  <c r="AA163"/>
  <c r="T191"/>
  <c r="V190"/>
  <c r="V189"/>
  <c r="M302"/>
  <c r="N303"/>
  <c r="J290"/>
  <c r="K290" s="1"/>
  <c r="G296"/>
  <c r="I295" s="1"/>
  <c r="Z163" l="1"/>
  <c r="AA164"/>
  <c r="W185"/>
  <c r="X185" s="1"/>
  <c r="T192"/>
  <c r="V191" s="1"/>
  <c r="W186"/>
  <c r="X186" s="1"/>
  <c r="M303"/>
  <c r="N304"/>
  <c r="J291"/>
  <c r="K291" s="1"/>
  <c r="G297"/>
  <c r="I296"/>
  <c r="Z164" l="1"/>
  <c r="AA165"/>
  <c r="W187"/>
  <c r="X187" s="1"/>
  <c r="T193"/>
  <c r="V192" s="1"/>
  <c r="M304"/>
  <c r="N305"/>
  <c r="J292"/>
  <c r="K292" s="1"/>
  <c r="G298"/>
  <c r="Z165" l="1"/>
  <c r="AA166"/>
  <c r="V193"/>
  <c r="T194"/>
  <c r="W188"/>
  <c r="X188" s="1"/>
  <c r="M305"/>
  <c r="N306"/>
  <c r="G299"/>
  <c r="I298" s="1"/>
  <c r="I297"/>
  <c r="Z166" l="1"/>
  <c r="AA167"/>
  <c r="T195"/>
  <c r="V194" s="1"/>
  <c r="W189"/>
  <c r="X189" s="1"/>
  <c r="M306"/>
  <c r="N307"/>
  <c r="J293"/>
  <c r="K293" s="1"/>
  <c r="G300"/>
  <c r="I299" s="1"/>
  <c r="J294"/>
  <c r="K294" s="1"/>
  <c r="Z167" l="1"/>
  <c r="AA168"/>
  <c r="W190"/>
  <c r="X190" s="1"/>
  <c r="T196"/>
  <c r="V195" s="1"/>
  <c r="M307"/>
  <c r="N308"/>
  <c r="J295"/>
  <c r="K295" s="1"/>
  <c r="G301"/>
  <c r="I300" s="1"/>
  <c r="Z168" l="1"/>
  <c r="AA169"/>
  <c r="T197"/>
  <c r="V196"/>
  <c r="W191"/>
  <c r="X191" s="1"/>
  <c r="M308"/>
  <c r="N309"/>
  <c r="J296"/>
  <c r="K296" s="1"/>
  <c r="G302"/>
  <c r="Z169" l="1"/>
  <c r="AA170"/>
  <c r="W192"/>
  <c r="X192" s="1"/>
  <c r="T198"/>
  <c r="V197" s="1"/>
  <c r="M309"/>
  <c r="N310"/>
  <c r="G303"/>
  <c r="I302"/>
  <c r="I301"/>
  <c r="Z170" l="1"/>
  <c r="AA171"/>
  <c r="W193"/>
  <c r="X193" s="1"/>
  <c r="T199"/>
  <c r="V198"/>
  <c r="M310"/>
  <c r="N311"/>
  <c r="J297"/>
  <c r="K297" s="1"/>
  <c r="I303"/>
  <c r="G304"/>
  <c r="J298"/>
  <c r="K298" s="1"/>
  <c r="Z171" l="1"/>
  <c r="AA172"/>
  <c r="T200"/>
  <c r="V199" s="1"/>
  <c r="W194"/>
  <c r="X194" s="1"/>
  <c r="M311"/>
  <c r="N312"/>
  <c r="J299"/>
  <c r="K299" s="1"/>
  <c r="G305"/>
  <c r="I304"/>
  <c r="Z172" l="1"/>
  <c r="AA173"/>
  <c r="T201"/>
  <c r="V200" s="1"/>
  <c r="W195"/>
  <c r="X195" s="1"/>
  <c r="M312"/>
  <c r="N313"/>
  <c r="J300"/>
  <c r="K300" s="1"/>
  <c r="G306"/>
  <c r="Z173" l="1"/>
  <c r="AA174"/>
  <c r="W196"/>
  <c r="X196" s="1"/>
  <c r="T202"/>
  <c r="V201" s="1"/>
  <c r="M313"/>
  <c r="N314"/>
  <c r="G307"/>
  <c r="I306"/>
  <c r="I305"/>
  <c r="Z174" l="1"/>
  <c r="AA175"/>
  <c r="T203"/>
  <c r="V202" s="1"/>
  <c r="W197"/>
  <c r="X197" s="1"/>
  <c r="M314"/>
  <c r="N315"/>
  <c r="J301"/>
  <c r="K301" s="1"/>
  <c r="G308"/>
  <c r="I307" s="1"/>
  <c r="J302"/>
  <c r="K302" s="1"/>
  <c r="Z175" l="1"/>
  <c r="AA176"/>
  <c r="W198"/>
  <c r="X198" s="1"/>
  <c r="T204"/>
  <c r="V203" s="1"/>
  <c r="M315"/>
  <c r="N316"/>
  <c r="J303"/>
  <c r="K303" s="1"/>
  <c r="G309"/>
  <c r="I308" s="1"/>
  <c r="Z176" l="1"/>
  <c r="AA177"/>
  <c r="W199"/>
  <c r="X199" s="1"/>
  <c r="T205"/>
  <c r="V204"/>
  <c r="M316"/>
  <c r="N317"/>
  <c r="G310"/>
  <c r="I309" s="1"/>
  <c r="J304"/>
  <c r="K304" s="1"/>
  <c r="Z177" l="1"/>
  <c r="AA178"/>
  <c r="T206"/>
  <c r="V205" s="1"/>
  <c r="W200"/>
  <c r="X200" s="1"/>
  <c r="M317"/>
  <c r="N318"/>
  <c r="G311"/>
  <c r="I310" s="1"/>
  <c r="J305"/>
  <c r="K305" s="1"/>
  <c r="Z178" l="1"/>
  <c r="AA179"/>
  <c r="T207"/>
  <c r="V206" s="1"/>
  <c r="W201"/>
  <c r="X201" s="1"/>
  <c r="M318"/>
  <c r="N319"/>
  <c r="J306"/>
  <c r="K306" s="1"/>
  <c r="G312"/>
  <c r="I311" s="1"/>
  <c r="Z179" l="1"/>
  <c r="AA180"/>
  <c r="W202"/>
  <c r="X202" s="1"/>
  <c r="T208"/>
  <c r="V207" s="1"/>
  <c r="M319"/>
  <c r="N320"/>
  <c r="G313"/>
  <c r="I312"/>
  <c r="J307"/>
  <c r="K307" s="1"/>
  <c r="Z180" l="1"/>
  <c r="AA181"/>
  <c r="T209"/>
  <c r="V208"/>
  <c r="W203"/>
  <c r="X203" s="1"/>
  <c r="M320"/>
  <c r="N321"/>
  <c r="J308"/>
  <c r="K308" s="1"/>
  <c r="G314"/>
  <c r="I313" s="1"/>
  <c r="Z181" l="1"/>
  <c r="AA182"/>
  <c r="W204"/>
  <c r="X204" s="1"/>
  <c r="T210"/>
  <c r="V209" s="1"/>
  <c r="M321"/>
  <c r="N322"/>
  <c r="J309"/>
  <c r="K309" s="1"/>
  <c r="G315"/>
  <c r="I314" s="1"/>
  <c r="Z182" l="1"/>
  <c r="AA183"/>
  <c r="W205"/>
  <c r="X205" s="1"/>
  <c r="T211"/>
  <c r="V210"/>
  <c r="M322"/>
  <c r="N323"/>
  <c r="G316"/>
  <c r="I315" s="1"/>
  <c r="J310"/>
  <c r="K310" s="1"/>
  <c r="Z183" l="1"/>
  <c r="AA184"/>
  <c r="T212"/>
  <c r="V211" s="1"/>
  <c r="W206"/>
  <c r="X206" s="1"/>
  <c r="M323"/>
  <c r="N324"/>
  <c r="G317"/>
  <c r="I316" s="1"/>
  <c r="J311"/>
  <c r="K311" s="1"/>
  <c r="Z184" l="1"/>
  <c r="AA185"/>
  <c r="T213"/>
  <c r="V212" s="1"/>
  <c r="W207"/>
  <c r="X207" s="1"/>
  <c r="M324"/>
  <c r="N325"/>
  <c r="J312"/>
  <c r="K312" s="1"/>
  <c r="G318"/>
  <c r="Z185" l="1"/>
  <c r="AA186"/>
  <c r="W208"/>
  <c r="X208" s="1"/>
  <c r="T214"/>
  <c r="V213" s="1"/>
  <c r="M325"/>
  <c r="N326"/>
  <c r="G319"/>
  <c r="I318" s="1"/>
  <c r="I317"/>
  <c r="Z186" l="1"/>
  <c r="AA187"/>
  <c r="T215"/>
  <c r="V214" s="1"/>
  <c r="W209"/>
  <c r="X209" s="1"/>
  <c r="M326"/>
  <c r="N327"/>
  <c r="J313"/>
  <c r="K313" s="1"/>
  <c r="G320"/>
  <c r="J314"/>
  <c r="K314" s="1"/>
  <c r="Q10" l="1"/>
  <c r="Q9"/>
  <c r="Q8"/>
  <c r="Q7"/>
  <c r="Q6"/>
  <c r="Q5"/>
  <c r="Q4"/>
  <c r="Q3"/>
  <c r="Q2"/>
  <c r="Z187"/>
  <c r="AA188"/>
  <c r="W210"/>
  <c r="X210" s="1"/>
  <c r="T216"/>
  <c r="V215" s="1"/>
  <c r="M327"/>
  <c r="N328"/>
  <c r="G321"/>
  <c r="I320" s="1"/>
  <c r="I319"/>
  <c r="Z188" l="1"/>
  <c r="AA189"/>
  <c r="W211"/>
  <c r="X211" s="1"/>
  <c r="T217"/>
  <c r="V216"/>
  <c r="M328"/>
  <c r="N329"/>
  <c r="J315"/>
  <c r="K315" s="1"/>
  <c r="I321"/>
  <c r="G322"/>
  <c r="J316"/>
  <c r="K316" s="1"/>
  <c r="Z189" l="1"/>
  <c r="AA190"/>
  <c r="T218"/>
  <c r="V217" s="1"/>
  <c r="W212"/>
  <c r="X212" s="1"/>
  <c r="M329"/>
  <c r="N330"/>
  <c r="J317"/>
  <c r="K317" s="1"/>
  <c r="G323"/>
  <c r="I322"/>
  <c r="Z190" l="1"/>
  <c r="AA191"/>
  <c r="T219"/>
  <c r="V218" s="1"/>
  <c r="W213"/>
  <c r="X213" s="1"/>
  <c r="M330"/>
  <c r="N331"/>
  <c r="J318"/>
  <c r="K318" s="1"/>
  <c r="G324"/>
  <c r="I323" s="1"/>
  <c r="Z191" l="1"/>
  <c r="AA192"/>
  <c r="W214"/>
  <c r="X214" s="1"/>
  <c r="T220"/>
  <c r="V219" s="1"/>
  <c r="M331"/>
  <c r="N332"/>
  <c r="G325"/>
  <c r="I324"/>
  <c r="J319"/>
  <c r="K319" s="1"/>
  <c r="Z192" l="1"/>
  <c r="AA193"/>
  <c r="T221"/>
  <c r="V220" s="1"/>
  <c r="W215"/>
  <c r="X215" s="1"/>
  <c r="M332"/>
  <c r="N333"/>
  <c r="J320"/>
  <c r="K320" s="1"/>
  <c r="G326"/>
  <c r="I325" s="1"/>
  <c r="Z193" l="1"/>
  <c r="AA194"/>
  <c r="W216"/>
  <c r="X216" s="1"/>
  <c r="T222"/>
  <c r="V221" s="1"/>
  <c r="M333"/>
  <c r="N334"/>
  <c r="J321"/>
  <c r="K321" s="1"/>
  <c r="G327"/>
  <c r="I326" s="1"/>
  <c r="Z194" l="1"/>
  <c r="AA195"/>
  <c r="W217"/>
  <c r="X217" s="1"/>
  <c r="T223"/>
  <c r="V222"/>
  <c r="M334"/>
  <c r="N335"/>
  <c r="G328"/>
  <c r="I327" s="1"/>
  <c r="J322"/>
  <c r="K322" s="1"/>
  <c r="Z195" l="1"/>
  <c r="AA196"/>
  <c r="T224"/>
  <c r="V223" s="1"/>
  <c r="W218"/>
  <c r="X218" s="1"/>
  <c r="M335"/>
  <c r="N336"/>
  <c r="G329"/>
  <c r="I328" s="1"/>
  <c r="J323"/>
  <c r="K323" s="1"/>
  <c r="Z196" l="1"/>
  <c r="AA197"/>
  <c r="T225"/>
  <c r="V224"/>
  <c r="W219"/>
  <c r="X219" s="1"/>
  <c r="M336"/>
  <c r="N337"/>
  <c r="J324"/>
  <c r="K324" s="1"/>
  <c r="G330"/>
  <c r="Z197" l="1"/>
  <c r="AA198"/>
  <c r="W220"/>
  <c r="X220" s="1"/>
  <c r="T226"/>
  <c r="V225" s="1"/>
  <c r="M337"/>
  <c r="N338"/>
  <c r="G331"/>
  <c r="I330"/>
  <c r="I329"/>
  <c r="Z198" l="1"/>
  <c r="AA199"/>
  <c r="T227"/>
  <c r="V226"/>
  <c r="W221"/>
  <c r="X221" s="1"/>
  <c r="M338"/>
  <c r="N339"/>
  <c r="J325"/>
  <c r="K325" s="1"/>
  <c r="G332"/>
  <c r="J326"/>
  <c r="K326" s="1"/>
  <c r="Z199" l="1"/>
  <c r="AA200"/>
  <c r="W222"/>
  <c r="X222" s="1"/>
  <c r="T228"/>
  <c r="V227" s="1"/>
  <c r="M339"/>
  <c r="N340"/>
  <c r="G333"/>
  <c r="I332"/>
  <c r="I331"/>
  <c r="Z200" l="1"/>
  <c r="AA201"/>
  <c r="W223"/>
  <c r="X223" s="1"/>
  <c r="T229"/>
  <c r="V228"/>
  <c r="M340"/>
  <c r="N341"/>
  <c r="J327"/>
  <c r="K327" s="1"/>
  <c r="I333"/>
  <c r="G334"/>
  <c r="J328"/>
  <c r="K328" s="1"/>
  <c r="Z201" l="1"/>
  <c r="AA202"/>
  <c r="T230"/>
  <c r="V229" s="1"/>
  <c r="W224"/>
  <c r="X224" s="1"/>
  <c r="M341"/>
  <c r="N342"/>
  <c r="J329"/>
  <c r="K329" s="1"/>
  <c r="G335"/>
  <c r="I334"/>
  <c r="Z202" l="1"/>
  <c r="AA203"/>
  <c r="T231"/>
  <c r="V230"/>
  <c r="W225"/>
  <c r="X225" s="1"/>
  <c r="M342"/>
  <c r="N343"/>
  <c r="J330"/>
  <c r="K330" s="1"/>
  <c r="G336"/>
  <c r="I335" s="1"/>
  <c r="Z203" l="1"/>
  <c r="AA204"/>
  <c r="W226"/>
  <c r="X226" s="1"/>
  <c r="T232"/>
  <c r="V231" s="1"/>
  <c r="M343"/>
  <c r="N344"/>
  <c r="G337"/>
  <c r="I336"/>
  <c r="J331"/>
  <c r="K331" s="1"/>
  <c r="Z204" l="1"/>
  <c r="AA205"/>
  <c r="T233"/>
  <c r="W227"/>
  <c r="X227" s="1"/>
  <c r="M344"/>
  <c r="N345"/>
  <c r="J332"/>
  <c r="K332" s="1"/>
  <c r="G338"/>
  <c r="I337" s="1"/>
  <c r="Z205" l="1"/>
  <c r="AA206"/>
  <c r="V233"/>
  <c r="T234"/>
  <c r="V232"/>
  <c r="M345"/>
  <c r="N346"/>
  <c r="J333"/>
  <c r="K333" s="1"/>
  <c r="G339"/>
  <c r="I338" s="1"/>
  <c r="Z206" l="1"/>
  <c r="AA207"/>
  <c r="W229"/>
  <c r="X229" s="1"/>
  <c r="W228"/>
  <c r="X228" s="1"/>
  <c r="T235"/>
  <c r="V234"/>
  <c r="M346"/>
  <c r="N347"/>
  <c r="J334"/>
  <c r="K334" s="1"/>
  <c r="G340"/>
  <c r="I339" s="1"/>
  <c r="Z207" l="1"/>
  <c r="AA208"/>
  <c r="W230"/>
  <c r="X230" s="1"/>
  <c r="T236"/>
  <c r="V235" s="1"/>
  <c r="M347"/>
  <c r="N348"/>
  <c r="J335"/>
  <c r="K335" s="1"/>
  <c r="G341"/>
  <c r="I340" s="1"/>
  <c r="Z208" l="1"/>
  <c r="AA209"/>
  <c r="T237"/>
  <c r="V236" s="1"/>
  <c r="W231"/>
  <c r="X231" s="1"/>
  <c r="M348"/>
  <c r="N349"/>
  <c r="G342"/>
  <c r="I341" s="1"/>
  <c r="J336"/>
  <c r="K336" s="1"/>
  <c r="Z209" l="1"/>
  <c r="AA210"/>
  <c r="W232"/>
  <c r="X232" s="1"/>
  <c r="T238"/>
  <c r="V237" s="1"/>
  <c r="M349"/>
  <c r="N350"/>
  <c r="G343"/>
  <c r="I342" s="1"/>
  <c r="J337"/>
  <c r="K337" s="1"/>
  <c r="Z210" l="1"/>
  <c r="AA211"/>
  <c r="W233"/>
  <c r="X233" s="1"/>
  <c r="T239"/>
  <c r="V238"/>
  <c r="M350"/>
  <c r="N351"/>
  <c r="J338"/>
  <c r="K338" s="1"/>
  <c r="G344"/>
  <c r="I343" s="1"/>
  <c r="Z211" l="1"/>
  <c r="AA212"/>
  <c r="V239"/>
  <c r="T240"/>
  <c r="W234"/>
  <c r="X234" s="1"/>
  <c r="M351"/>
  <c r="N352"/>
  <c r="J339"/>
  <c r="K339" s="1"/>
  <c r="G345"/>
  <c r="I344" s="1"/>
  <c r="Z212" l="1"/>
  <c r="AA213"/>
  <c r="T241"/>
  <c r="V240"/>
  <c r="W235"/>
  <c r="X235" s="1"/>
  <c r="M352"/>
  <c r="N353"/>
  <c r="G346"/>
  <c r="I345" s="1"/>
  <c r="J340"/>
  <c r="K340" s="1"/>
  <c r="Z213" l="1"/>
  <c r="AA214"/>
  <c r="W236"/>
  <c r="X236" s="1"/>
  <c r="T242"/>
  <c r="M353"/>
  <c r="N354"/>
  <c r="G347"/>
  <c r="I346" s="1"/>
  <c r="J341"/>
  <c r="K341" s="1"/>
  <c r="Z214" l="1"/>
  <c r="AA215"/>
  <c r="T243"/>
  <c r="V242"/>
  <c r="V241"/>
  <c r="M354"/>
  <c r="N355"/>
  <c r="J342"/>
  <c r="K342" s="1"/>
  <c r="G348"/>
  <c r="Z215" l="1"/>
  <c r="AA216"/>
  <c r="W237"/>
  <c r="X237" s="1"/>
  <c r="T244"/>
  <c r="V243" s="1"/>
  <c r="W238"/>
  <c r="X238" s="1"/>
  <c r="M355"/>
  <c r="N356"/>
  <c r="G349"/>
  <c r="I348" s="1"/>
  <c r="I347"/>
  <c r="Z216" l="1"/>
  <c r="AA217"/>
  <c r="T245"/>
  <c r="V244" s="1"/>
  <c r="W239"/>
  <c r="X239" s="1"/>
  <c r="M356"/>
  <c r="N357"/>
  <c r="J343"/>
  <c r="K343" s="1"/>
  <c r="G350"/>
  <c r="I349" s="1"/>
  <c r="J344"/>
  <c r="K344" s="1"/>
  <c r="Z217" l="1"/>
  <c r="AA218"/>
  <c r="W240"/>
  <c r="X240" s="1"/>
  <c r="T246"/>
  <c r="M357"/>
  <c r="N358"/>
  <c r="G351"/>
  <c r="I350" s="1"/>
  <c r="J345"/>
  <c r="K345" s="1"/>
  <c r="AA219" l="1"/>
  <c r="Z218"/>
  <c r="T247"/>
  <c r="V246"/>
  <c r="V245"/>
  <c r="M358"/>
  <c r="N359"/>
  <c r="J346"/>
  <c r="K346" s="1"/>
  <c r="I351"/>
  <c r="G352"/>
  <c r="AA220" l="1"/>
  <c r="Z219"/>
  <c r="W241"/>
  <c r="X241" s="1"/>
  <c r="V247"/>
  <c r="T248"/>
  <c r="W242"/>
  <c r="X242" s="1"/>
  <c r="M359"/>
  <c r="N360"/>
  <c r="G353"/>
  <c r="I352" s="1"/>
  <c r="J347"/>
  <c r="K347" s="1"/>
  <c r="AA221" l="1"/>
  <c r="Z220"/>
  <c r="W243"/>
  <c r="X243" s="1"/>
  <c r="T249"/>
  <c r="V248" s="1"/>
  <c r="M360"/>
  <c r="N361"/>
  <c r="J348"/>
  <c r="K348" s="1"/>
  <c r="G354"/>
  <c r="I353" s="1"/>
  <c r="AA222" l="1"/>
  <c r="Z221"/>
  <c r="W244"/>
  <c r="X244" s="1"/>
  <c r="V249"/>
  <c r="T250"/>
  <c r="M361"/>
  <c r="N362"/>
  <c r="J349"/>
  <c r="K349" s="1"/>
  <c r="G355"/>
  <c r="I354" s="1"/>
  <c r="AA223" l="1"/>
  <c r="Z222"/>
  <c r="W245"/>
  <c r="X245" s="1"/>
  <c r="T251"/>
  <c r="V250" s="1"/>
  <c r="M362"/>
  <c r="N363"/>
  <c r="J350"/>
  <c r="K350" s="1"/>
  <c r="G356"/>
  <c r="I355" s="1"/>
  <c r="AA224" l="1"/>
  <c r="Z223"/>
  <c r="W246"/>
  <c r="X246" s="1"/>
  <c r="V251"/>
  <c r="T252"/>
  <c r="M363"/>
  <c r="N364"/>
  <c r="J351"/>
  <c r="K351" s="1"/>
  <c r="G357"/>
  <c r="I356" s="1"/>
  <c r="AA225" l="1"/>
  <c r="Z224"/>
  <c r="W247"/>
  <c r="X247" s="1"/>
  <c r="T253"/>
  <c r="V252" s="1"/>
  <c r="M364"/>
  <c r="N365"/>
  <c r="J352"/>
  <c r="K352" s="1"/>
  <c r="G358"/>
  <c r="I357" s="1"/>
  <c r="AA226" l="1"/>
  <c r="Z225"/>
  <c r="W248"/>
  <c r="X248" s="1"/>
  <c r="T254"/>
  <c r="M365"/>
  <c r="N366"/>
  <c r="J353"/>
  <c r="K353" s="1"/>
  <c r="G359"/>
  <c r="I358" s="1"/>
  <c r="AA227" l="1"/>
  <c r="Z226"/>
  <c r="T255"/>
  <c r="V254"/>
  <c r="V253"/>
  <c r="M366"/>
  <c r="N367"/>
  <c r="J354"/>
  <c r="K354" s="1"/>
  <c r="I359"/>
  <c r="G360"/>
  <c r="AA228" l="1"/>
  <c r="Z227"/>
  <c r="W249"/>
  <c r="X249" s="1"/>
  <c r="T256"/>
  <c r="W250"/>
  <c r="X250" s="1"/>
  <c r="M367"/>
  <c r="N368"/>
  <c r="G361"/>
  <c r="I360" s="1"/>
  <c r="J355"/>
  <c r="K355" s="1"/>
  <c r="AA229" l="1"/>
  <c r="Z228"/>
  <c r="T257"/>
  <c r="V256"/>
  <c r="V255"/>
  <c r="M368"/>
  <c r="N369"/>
  <c r="J356"/>
  <c r="K356" s="1"/>
  <c r="G362"/>
  <c r="I361" s="1"/>
  <c r="AA230" l="1"/>
  <c r="Z229"/>
  <c r="W251"/>
  <c r="X251" s="1"/>
  <c r="T258"/>
  <c r="V257" s="1"/>
  <c r="W252"/>
  <c r="X252" s="1"/>
  <c r="M369"/>
  <c r="N370"/>
  <c r="J357"/>
  <c r="K357" s="1"/>
  <c r="G363"/>
  <c r="I362" s="1"/>
  <c r="AA231" l="1"/>
  <c r="Z230"/>
  <c r="W253"/>
  <c r="X253" s="1"/>
  <c r="T259"/>
  <c r="V258" s="1"/>
  <c r="M370"/>
  <c r="N371"/>
  <c r="G364"/>
  <c r="J358"/>
  <c r="K358" s="1"/>
  <c r="AA232" l="1"/>
  <c r="Z231"/>
  <c r="W254"/>
  <c r="X254" s="1"/>
  <c r="V259"/>
  <c r="T260"/>
  <c r="M371"/>
  <c r="N372"/>
  <c r="G365"/>
  <c r="I364" s="1"/>
  <c r="I363"/>
  <c r="AA233" l="1"/>
  <c r="Z232"/>
  <c r="T261"/>
  <c r="V260"/>
  <c r="W255"/>
  <c r="X255" s="1"/>
  <c r="M372"/>
  <c r="N373"/>
  <c r="J359"/>
  <c r="K359" s="1"/>
  <c r="G366"/>
  <c r="I365" s="1"/>
  <c r="J360"/>
  <c r="K360" s="1"/>
  <c r="AA234" l="1"/>
  <c r="Z233"/>
  <c r="W256"/>
  <c r="X256" s="1"/>
  <c r="V261"/>
  <c r="T262"/>
  <c r="M373"/>
  <c r="N374"/>
  <c r="J361"/>
  <c r="K361" s="1"/>
  <c r="G367"/>
  <c r="AA235" l="1"/>
  <c r="Z234"/>
  <c r="W257"/>
  <c r="X257" s="1"/>
  <c r="T263"/>
  <c r="V262" s="1"/>
  <c r="M374"/>
  <c r="N375"/>
  <c r="G368"/>
  <c r="I367" s="1"/>
  <c r="I366"/>
  <c r="AA236" l="1"/>
  <c r="Z235"/>
  <c r="T264"/>
  <c r="V263" s="1"/>
  <c r="W258"/>
  <c r="X258" s="1"/>
  <c r="M375"/>
  <c r="N376"/>
  <c r="J363"/>
  <c r="K363" s="1"/>
  <c r="J362"/>
  <c r="K362" s="1"/>
  <c r="G369"/>
  <c r="I368" s="1"/>
  <c r="AA237" l="1"/>
  <c r="Z236"/>
  <c r="T265"/>
  <c r="V264"/>
  <c r="W259"/>
  <c r="X259" s="1"/>
  <c r="M376"/>
  <c r="N377"/>
  <c r="J364"/>
  <c r="K364" s="1"/>
  <c r="G370"/>
  <c r="I369" s="1"/>
  <c r="AA238" l="1"/>
  <c r="Z237"/>
  <c r="W260"/>
  <c r="X260" s="1"/>
  <c r="V265"/>
  <c r="T266"/>
  <c r="M377"/>
  <c r="N378"/>
  <c r="J365"/>
  <c r="K365" s="1"/>
  <c r="G371"/>
  <c r="I370" s="1"/>
  <c r="AA239" l="1"/>
  <c r="Z238"/>
  <c r="T267"/>
  <c r="V266"/>
  <c r="W261"/>
  <c r="X261" s="1"/>
  <c r="M378"/>
  <c r="N379"/>
  <c r="G372"/>
  <c r="I371" s="1"/>
  <c r="J366"/>
  <c r="K366" s="1"/>
  <c r="AA240" l="1"/>
  <c r="Z239"/>
  <c r="W262"/>
  <c r="X262" s="1"/>
  <c r="T268"/>
  <c r="V267" s="1"/>
  <c r="M379"/>
  <c r="N380"/>
  <c r="G373"/>
  <c r="I372" s="1"/>
  <c r="J367"/>
  <c r="K367" s="1"/>
  <c r="AA241" l="1"/>
  <c r="Z240"/>
  <c r="W263"/>
  <c r="X263" s="1"/>
  <c r="T269"/>
  <c r="V268" s="1"/>
  <c r="M380"/>
  <c r="N381"/>
  <c r="J368"/>
  <c r="K368" s="1"/>
  <c r="G374"/>
  <c r="AA242" l="1"/>
  <c r="Z241"/>
  <c r="T270"/>
  <c r="V269" s="1"/>
  <c r="W264"/>
  <c r="X264" s="1"/>
  <c r="M381"/>
  <c r="N382"/>
  <c r="G375"/>
  <c r="I374" s="1"/>
  <c r="I373"/>
  <c r="AA243" l="1"/>
  <c r="Z242"/>
  <c r="T271"/>
  <c r="V270"/>
  <c r="W265"/>
  <c r="X265" s="1"/>
  <c r="M382"/>
  <c r="N383"/>
  <c r="J369"/>
  <c r="K369" s="1"/>
  <c r="G376"/>
  <c r="J370"/>
  <c r="K370" s="1"/>
  <c r="AA244" l="1"/>
  <c r="Z243"/>
  <c r="W266"/>
  <c r="X266" s="1"/>
  <c r="V271"/>
  <c r="T272"/>
  <c r="M383"/>
  <c r="N384"/>
  <c r="G377"/>
  <c r="I376" s="1"/>
  <c r="I375"/>
  <c r="AA245" l="1"/>
  <c r="Z244"/>
  <c r="T273"/>
  <c r="V272"/>
  <c r="W267"/>
  <c r="X267" s="1"/>
  <c r="M384"/>
  <c r="N385"/>
  <c r="J371"/>
  <c r="K371" s="1"/>
  <c r="G378"/>
  <c r="I377" s="1"/>
  <c r="J372"/>
  <c r="K372" s="1"/>
  <c r="AA246" l="1"/>
  <c r="Z245"/>
  <c r="W268"/>
  <c r="X268" s="1"/>
  <c r="V273"/>
  <c r="T274"/>
  <c r="M385"/>
  <c r="N386"/>
  <c r="J373"/>
  <c r="K373" s="1"/>
  <c r="G379"/>
  <c r="I378"/>
  <c r="AA247" l="1"/>
  <c r="Z246"/>
  <c r="W269"/>
  <c r="X269" s="1"/>
  <c r="T275"/>
  <c r="V274" s="1"/>
  <c r="M386"/>
  <c r="N387"/>
  <c r="G380"/>
  <c r="I379" s="1"/>
  <c r="J374"/>
  <c r="K374" s="1"/>
  <c r="AA248" l="1"/>
  <c r="Z247"/>
  <c r="T276"/>
  <c r="V275" s="1"/>
  <c r="W270"/>
  <c r="X270" s="1"/>
  <c r="M387"/>
  <c r="N388"/>
  <c r="G381"/>
  <c r="I380" s="1"/>
  <c r="J375"/>
  <c r="K375" s="1"/>
  <c r="AA249" l="1"/>
  <c r="Z248"/>
  <c r="T277"/>
  <c r="V276"/>
  <c r="W271"/>
  <c r="X271" s="1"/>
  <c r="M388"/>
  <c r="N389"/>
  <c r="J376"/>
  <c r="K376" s="1"/>
  <c r="G382"/>
  <c r="AA250" l="1"/>
  <c r="Z249"/>
  <c r="W272"/>
  <c r="X272" s="1"/>
  <c r="V277"/>
  <c r="T278"/>
  <c r="M389"/>
  <c r="N390"/>
  <c r="G383"/>
  <c r="I382" s="1"/>
  <c r="I381"/>
  <c r="AA251" l="1"/>
  <c r="Z250"/>
  <c r="T279"/>
  <c r="V278"/>
  <c r="W273"/>
  <c r="X273" s="1"/>
  <c r="M390"/>
  <c r="N391"/>
  <c r="J377"/>
  <c r="K377" s="1"/>
  <c r="G384"/>
  <c r="I383" s="1"/>
  <c r="J378"/>
  <c r="K378" s="1"/>
  <c r="AA252" l="1"/>
  <c r="Z251"/>
  <c r="W274"/>
  <c r="X274" s="1"/>
  <c r="T280"/>
  <c r="V279" s="1"/>
  <c r="M391"/>
  <c r="N392"/>
  <c r="G385"/>
  <c r="I384" s="1"/>
  <c r="J379"/>
  <c r="K379" s="1"/>
  <c r="AA253" l="1"/>
  <c r="Z252"/>
  <c r="W275"/>
  <c r="X275" s="1"/>
  <c r="T281"/>
  <c r="V280" s="1"/>
  <c r="M392"/>
  <c r="N393"/>
  <c r="J380"/>
  <c r="K380" s="1"/>
  <c r="G386"/>
  <c r="I385" s="1"/>
  <c r="AA254" l="1"/>
  <c r="Z253"/>
  <c r="T282"/>
  <c r="V281" s="1"/>
  <c r="W276"/>
  <c r="X276" s="1"/>
  <c r="M393"/>
  <c r="N394"/>
  <c r="G387"/>
  <c r="I386" s="1"/>
  <c r="J381"/>
  <c r="K381" s="1"/>
  <c r="AA255" l="1"/>
  <c r="Z254"/>
  <c r="T283"/>
  <c r="V282"/>
  <c r="W277"/>
  <c r="X277" s="1"/>
  <c r="M394"/>
  <c r="N395"/>
  <c r="J382"/>
  <c r="K382" s="1"/>
  <c r="G388"/>
  <c r="I387" s="1"/>
  <c r="AA256" l="1"/>
  <c r="Z255"/>
  <c r="W278"/>
  <c r="X278" s="1"/>
  <c r="V283"/>
  <c r="T284"/>
  <c r="M395"/>
  <c r="N396"/>
  <c r="J383"/>
  <c r="K383" s="1"/>
  <c r="G389"/>
  <c r="I388" s="1"/>
  <c r="AA257" l="1"/>
  <c r="Z256"/>
  <c r="T285"/>
  <c r="V284"/>
  <c r="W279"/>
  <c r="X279" s="1"/>
  <c r="M396"/>
  <c r="N397"/>
  <c r="G390"/>
  <c r="I389" s="1"/>
  <c r="J384"/>
  <c r="K384" s="1"/>
  <c r="AA258" l="1"/>
  <c r="Z257"/>
  <c r="W280"/>
  <c r="X280" s="1"/>
  <c r="V285"/>
  <c r="T286"/>
  <c r="T287" s="1"/>
  <c r="T288" s="1"/>
  <c r="M397"/>
  <c r="N398"/>
  <c r="G391"/>
  <c r="I390" s="1"/>
  <c r="J385"/>
  <c r="K385" s="1"/>
  <c r="V287" l="1"/>
  <c r="T289"/>
  <c r="T290" s="1"/>
  <c r="V288"/>
  <c r="AA259"/>
  <c r="Z258"/>
  <c r="W281"/>
  <c r="X281" s="1"/>
  <c r="V286"/>
  <c r="M398"/>
  <c r="N399"/>
  <c r="J386"/>
  <c r="K386" s="1"/>
  <c r="G392"/>
  <c r="I391" s="1"/>
  <c r="V289" l="1"/>
  <c r="T291"/>
  <c r="V290"/>
  <c r="AA260"/>
  <c r="Z259"/>
  <c r="W282"/>
  <c r="X282" s="1"/>
  <c r="M399"/>
  <c r="N400"/>
  <c r="G393"/>
  <c r="I392" s="1"/>
  <c r="J387"/>
  <c r="K387" s="1"/>
  <c r="T292" l="1"/>
  <c r="V291"/>
  <c r="AA261"/>
  <c r="Z260"/>
  <c r="M400"/>
  <c r="N401"/>
  <c r="J388"/>
  <c r="K388" s="1"/>
  <c r="I393"/>
  <c r="G394"/>
  <c r="T293" l="1"/>
  <c r="V292"/>
  <c r="W287"/>
  <c r="X287" s="1"/>
  <c r="AA262"/>
  <c r="Z261"/>
  <c r="W283"/>
  <c r="X283" s="1"/>
  <c r="W284"/>
  <c r="X284" s="1"/>
  <c r="M401"/>
  <c r="N402"/>
  <c r="J389"/>
  <c r="K389" s="1"/>
  <c r="G395"/>
  <c r="I394" s="1"/>
  <c r="T294" l="1"/>
  <c r="V293" s="1"/>
  <c r="W288"/>
  <c r="X288" s="1"/>
  <c r="AA263"/>
  <c r="Z262"/>
  <c r="W285"/>
  <c r="X285" s="1"/>
  <c r="M402"/>
  <c r="N403"/>
  <c r="G396"/>
  <c r="I395" s="1"/>
  <c r="J390"/>
  <c r="K390" s="1"/>
  <c r="T295" l="1"/>
  <c r="V294"/>
  <c r="W289"/>
  <c r="X289" s="1"/>
  <c r="AA264"/>
  <c r="Z263"/>
  <c r="W286"/>
  <c r="X286" s="1"/>
  <c r="M403"/>
  <c r="N404"/>
  <c r="G397"/>
  <c r="I396" s="1"/>
  <c r="J391"/>
  <c r="K391" s="1"/>
  <c r="T296" l="1"/>
  <c r="V295" s="1"/>
  <c r="W290"/>
  <c r="X290" s="1"/>
  <c r="AA265"/>
  <c r="Z264"/>
  <c r="M404"/>
  <c r="N405"/>
  <c r="J392"/>
  <c r="K392" s="1"/>
  <c r="G398"/>
  <c r="I397" s="1"/>
  <c r="T297" l="1"/>
  <c r="V296"/>
  <c r="W291"/>
  <c r="X291" s="1"/>
  <c r="AA266"/>
  <c r="Z265"/>
  <c r="M405"/>
  <c r="N406"/>
  <c r="G399"/>
  <c r="I398" s="1"/>
  <c r="J393"/>
  <c r="K393" s="1"/>
  <c r="W292" l="1"/>
  <c r="X292" s="1"/>
  <c r="V297"/>
  <c r="T298"/>
  <c r="AA267"/>
  <c r="Z266"/>
  <c r="M406"/>
  <c r="N407"/>
  <c r="J394"/>
  <c r="K394" s="1"/>
  <c r="G400"/>
  <c r="I399" s="1"/>
  <c r="V298" l="1"/>
  <c r="T299"/>
  <c r="W293"/>
  <c r="X293" s="1"/>
  <c r="AA268"/>
  <c r="Z267"/>
  <c r="M407"/>
  <c r="N408"/>
  <c r="J395"/>
  <c r="K395" s="1"/>
  <c r="G401"/>
  <c r="I400" s="1"/>
  <c r="V299" l="1"/>
  <c r="T300"/>
  <c r="W294"/>
  <c r="X294" s="1"/>
  <c r="AA269"/>
  <c r="Z268"/>
  <c r="M408"/>
  <c r="N409"/>
  <c r="G402"/>
  <c r="I401" s="1"/>
  <c r="J396"/>
  <c r="K396" s="1"/>
  <c r="T301" l="1"/>
  <c r="V300"/>
  <c r="W295"/>
  <c r="X295" s="1"/>
  <c r="AA270"/>
  <c r="Z269"/>
  <c r="M409"/>
  <c r="N410"/>
  <c r="G403"/>
  <c r="I402" s="1"/>
  <c r="J397"/>
  <c r="K397" s="1"/>
  <c r="W296" l="1"/>
  <c r="X296" s="1"/>
  <c r="T302"/>
  <c r="V301"/>
  <c r="AA271"/>
  <c r="Z270"/>
  <c r="M410"/>
  <c r="N411"/>
  <c r="J398"/>
  <c r="K398" s="1"/>
  <c r="G404"/>
  <c r="I403" s="1"/>
  <c r="T303" l="1"/>
  <c r="V302"/>
  <c r="W297"/>
  <c r="X297" s="1"/>
  <c r="AA272"/>
  <c r="Z271"/>
  <c r="M411"/>
  <c r="N412"/>
  <c r="G405"/>
  <c r="I404" s="1"/>
  <c r="J399"/>
  <c r="K399" s="1"/>
  <c r="W298" l="1"/>
  <c r="X298" s="1"/>
  <c r="T304"/>
  <c r="V303" s="1"/>
  <c r="AA273"/>
  <c r="Z272"/>
  <c r="M412"/>
  <c r="N413"/>
  <c r="J400"/>
  <c r="K400" s="1"/>
  <c r="G406"/>
  <c r="I405" s="1"/>
  <c r="W299" l="1"/>
  <c r="X299" s="1"/>
  <c r="T305"/>
  <c r="V304"/>
  <c r="AA274"/>
  <c r="Z273"/>
  <c r="M413"/>
  <c r="N414"/>
  <c r="J401"/>
  <c r="K401" s="1"/>
  <c r="G407"/>
  <c r="I406" s="1"/>
  <c r="T306" l="1"/>
  <c r="V305"/>
  <c r="W300"/>
  <c r="X300" s="1"/>
  <c r="AA275"/>
  <c r="Z274"/>
  <c r="M414"/>
  <c r="N415"/>
  <c r="J402"/>
  <c r="K402" s="1"/>
  <c r="G408"/>
  <c r="I407" s="1"/>
  <c r="W301" l="1"/>
  <c r="X301" s="1"/>
  <c r="T307"/>
  <c r="V306" s="1"/>
  <c r="AA276"/>
  <c r="Z275"/>
  <c r="M415"/>
  <c r="N416"/>
  <c r="J403"/>
  <c r="K403" s="1"/>
  <c r="G409"/>
  <c r="I408" s="1"/>
  <c r="W302" l="1"/>
  <c r="X302" s="1"/>
  <c r="T308"/>
  <c r="T309" s="1"/>
  <c r="V307"/>
  <c r="W303" s="1"/>
  <c r="X303" s="1"/>
  <c r="AA277"/>
  <c r="Z276"/>
  <c r="M416"/>
  <c r="N417"/>
  <c r="J404"/>
  <c r="K404" s="1"/>
  <c r="G410"/>
  <c r="I409" s="1"/>
  <c r="V308" l="1"/>
  <c r="W304" s="1"/>
  <c r="X304" s="1"/>
  <c r="T310"/>
  <c r="V309"/>
  <c r="W305" s="1"/>
  <c r="X305" s="1"/>
  <c r="AA278"/>
  <c r="Z277"/>
  <c r="M417"/>
  <c r="N418"/>
  <c r="J405"/>
  <c r="K405" s="1"/>
  <c r="G411"/>
  <c r="I410" s="1"/>
  <c r="T311" l="1"/>
  <c r="V310"/>
  <c r="W306" s="1"/>
  <c r="X306" s="1"/>
  <c r="AA279"/>
  <c r="Z278"/>
  <c r="M418"/>
  <c r="N419"/>
  <c r="J406"/>
  <c r="K406" s="1"/>
  <c r="G412"/>
  <c r="I411" s="1"/>
  <c r="T312" l="1"/>
  <c r="T313" s="1"/>
  <c r="V311"/>
  <c r="AA280"/>
  <c r="Z279"/>
  <c r="M419"/>
  <c r="N420"/>
  <c r="J407"/>
  <c r="K407" s="1"/>
  <c r="G413"/>
  <c r="I412" s="1"/>
  <c r="V312" l="1"/>
  <c r="W308" s="1"/>
  <c r="X308" s="1"/>
  <c r="T314"/>
  <c r="T315" s="1"/>
  <c r="T316" s="1"/>
  <c r="T317" s="1"/>
  <c r="T318" s="1"/>
  <c r="T319" s="1"/>
  <c r="T320" s="1"/>
  <c r="T321" s="1"/>
  <c r="T322" s="1"/>
  <c r="T323" s="1"/>
  <c r="T324" s="1"/>
  <c r="T325" s="1"/>
  <c r="T326" s="1"/>
  <c r="T327" s="1"/>
  <c r="T328" s="1"/>
  <c r="T329" s="1"/>
  <c r="T330" s="1"/>
  <c r="T331" s="1"/>
  <c r="T332" s="1"/>
  <c r="T333" s="1"/>
  <c r="T334" s="1"/>
  <c r="V313"/>
  <c r="S20" s="1"/>
  <c r="W307"/>
  <c r="X307" s="1"/>
  <c r="AA281"/>
  <c r="Z280"/>
  <c r="M420"/>
  <c r="N421"/>
  <c r="J408"/>
  <c r="K408" s="1"/>
  <c r="G414"/>
  <c r="I413" s="1"/>
  <c r="W309" l="1"/>
  <c r="X309" s="1"/>
  <c r="S23" s="1"/>
  <c r="AA282"/>
  <c r="Z281"/>
  <c r="M421"/>
  <c r="N422"/>
  <c r="J409"/>
  <c r="K409" s="1"/>
  <c r="G415"/>
  <c r="AA283" l="1"/>
  <c r="Z282"/>
  <c r="M422"/>
  <c r="N423"/>
  <c r="G416"/>
  <c r="I415"/>
  <c r="I414"/>
  <c r="AA284" l="1"/>
  <c r="Z283"/>
  <c r="M423"/>
  <c r="N424"/>
  <c r="J410"/>
  <c r="K410" s="1"/>
  <c r="G417"/>
  <c r="J411"/>
  <c r="K411" s="1"/>
  <c r="Z284" l="1"/>
  <c r="AA285"/>
  <c r="M424"/>
  <c r="N425"/>
  <c r="G418"/>
  <c r="I417"/>
  <c r="I416"/>
  <c r="AA286" l="1"/>
  <c r="Z285"/>
  <c r="M425"/>
  <c r="N426"/>
  <c r="J412"/>
  <c r="K412" s="1"/>
  <c r="G419"/>
  <c r="I418" s="1"/>
  <c r="J413"/>
  <c r="K413" s="1"/>
  <c r="AA287" l="1"/>
  <c r="Z286"/>
  <c r="M426"/>
  <c r="N427"/>
  <c r="J414"/>
  <c r="K414" s="1"/>
  <c r="G420"/>
  <c r="I419" s="1"/>
  <c r="AA288" l="1"/>
  <c r="Z287"/>
  <c r="M427"/>
  <c r="N428"/>
  <c r="G421"/>
  <c r="I420" s="1"/>
  <c r="J415"/>
  <c r="K415" s="1"/>
  <c r="AA289" l="1"/>
  <c r="Z288"/>
  <c r="M428"/>
  <c r="N429"/>
  <c r="G422"/>
  <c r="I421" s="1"/>
  <c r="J416"/>
  <c r="K416" s="1"/>
  <c r="AA290" l="1"/>
  <c r="Z289"/>
  <c r="M429"/>
  <c r="N430"/>
  <c r="J417"/>
  <c r="K417" s="1"/>
  <c r="G423"/>
  <c r="AA291" l="1"/>
  <c r="Z290"/>
  <c r="M430"/>
  <c r="N431"/>
  <c r="G424"/>
  <c r="I423" s="1"/>
  <c r="I422"/>
  <c r="AA292" l="1"/>
  <c r="Z291"/>
  <c r="M431"/>
  <c r="N432"/>
  <c r="J418"/>
  <c r="K418" s="1"/>
  <c r="G425"/>
  <c r="I424" s="1"/>
  <c r="J419"/>
  <c r="K419" s="1"/>
  <c r="AA293" l="1"/>
  <c r="Z292"/>
  <c r="M432"/>
  <c r="N433"/>
  <c r="G426"/>
  <c r="I425"/>
  <c r="J420"/>
  <c r="K420" s="1"/>
  <c r="AA294" l="1"/>
  <c r="Z293"/>
  <c r="M433"/>
  <c r="N434"/>
  <c r="J421"/>
  <c r="K421" s="1"/>
  <c r="G427"/>
  <c r="I426" s="1"/>
  <c r="AA295" l="1"/>
  <c r="Z294"/>
  <c r="M434"/>
  <c r="N435"/>
  <c r="G428"/>
  <c r="I427"/>
  <c r="J422"/>
  <c r="K422" s="1"/>
  <c r="AA296" l="1"/>
  <c r="Z295"/>
  <c r="M435"/>
  <c r="N436"/>
  <c r="J423"/>
  <c r="K423" s="1"/>
  <c r="G429"/>
  <c r="I428" s="1"/>
  <c r="AA297" l="1"/>
  <c r="Z296"/>
  <c r="M436"/>
  <c r="N437"/>
  <c r="J424"/>
  <c r="K424" s="1"/>
  <c r="G430"/>
  <c r="I429" s="1"/>
  <c r="AA298" l="1"/>
  <c r="Z297"/>
  <c r="M437"/>
  <c r="N438"/>
  <c r="G431"/>
  <c r="I430" s="1"/>
  <c r="J425"/>
  <c r="K425" s="1"/>
  <c r="AA299" l="1"/>
  <c r="Z298"/>
  <c r="M438"/>
  <c r="N439"/>
  <c r="G432"/>
  <c r="I431" s="1"/>
  <c r="J426"/>
  <c r="K426" s="1"/>
  <c r="AA300" l="1"/>
  <c r="Z299"/>
  <c r="M439"/>
  <c r="N440"/>
  <c r="J427"/>
  <c r="K427" s="1"/>
  <c r="G433"/>
  <c r="I432" s="1"/>
  <c r="AA301" l="1"/>
  <c r="Z300"/>
  <c r="M440"/>
  <c r="N441"/>
  <c r="G434"/>
  <c r="I433"/>
  <c r="J428"/>
  <c r="K428" s="1"/>
  <c r="AA302" l="1"/>
  <c r="Z301"/>
  <c r="M441"/>
  <c r="N442"/>
  <c r="J429"/>
  <c r="K429" s="1"/>
  <c r="G435"/>
  <c r="I434" s="1"/>
  <c r="AA303" l="1"/>
  <c r="Z302"/>
  <c r="M442"/>
  <c r="N443"/>
  <c r="J430"/>
  <c r="K430" s="1"/>
  <c r="G436"/>
  <c r="I435" s="1"/>
  <c r="AA304" l="1"/>
  <c r="Z303"/>
  <c r="M443"/>
  <c r="N444"/>
  <c r="J431"/>
  <c r="K431" s="1"/>
  <c r="G437"/>
  <c r="I436" s="1"/>
  <c r="AA305" l="1"/>
  <c r="Z304"/>
  <c r="M444"/>
  <c r="N445"/>
  <c r="J432"/>
  <c r="K432" s="1"/>
  <c r="G438"/>
  <c r="I437" s="1"/>
  <c r="AA306" l="1"/>
  <c r="Z305"/>
  <c r="AC10" s="1"/>
  <c r="M445"/>
  <c r="N446"/>
  <c r="J433"/>
  <c r="K433" s="1"/>
  <c r="G439"/>
  <c r="I438" s="1"/>
  <c r="AA307" l="1"/>
  <c r="Z306"/>
  <c r="AC9" s="1"/>
  <c r="M446"/>
  <c r="N447"/>
  <c r="J434"/>
  <c r="K434" s="1"/>
  <c r="G440"/>
  <c r="I439" s="1"/>
  <c r="AA308" l="1"/>
  <c r="Z307"/>
  <c r="AC8" s="1"/>
  <c r="M447"/>
  <c r="N448"/>
  <c r="J435"/>
  <c r="K435" s="1"/>
  <c r="G441"/>
  <c r="I440" s="1"/>
  <c r="AA309" l="1"/>
  <c r="Z308"/>
  <c r="AC7" s="1"/>
  <c r="M448"/>
  <c r="N449"/>
  <c r="J436"/>
  <c r="K436" s="1"/>
  <c r="G442"/>
  <c r="I441" s="1"/>
  <c r="AA310" l="1"/>
  <c r="Z309"/>
  <c r="AC6" s="1"/>
  <c r="M449"/>
  <c r="N450"/>
  <c r="G443"/>
  <c r="I442" s="1"/>
  <c r="J437"/>
  <c r="K437" s="1"/>
  <c r="AA311" l="1"/>
  <c r="Z310"/>
  <c r="AC5" s="1"/>
  <c r="M450"/>
  <c r="N451"/>
  <c r="G444"/>
  <c r="I443" s="1"/>
  <c r="J438"/>
  <c r="K438" s="1"/>
  <c r="AA312" l="1"/>
  <c r="Z311"/>
  <c r="AC4" s="1"/>
  <c r="M451"/>
  <c r="N452"/>
  <c r="G445"/>
  <c r="I444" s="1"/>
  <c r="J439"/>
  <c r="K439" s="1"/>
  <c r="AA313" l="1"/>
  <c r="Z312"/>
  <c r="AC3" s="1"/>
  <c r="M452"/>
  <c r="N453"/>
  <c r="J440"/>
  <c r="K440" s="1"/>
  <c r="G446"/>
  <c r="I445" s="1"/>
  <c r="AA314" l="1"/>
  <c r="Z313"/>
  <c r="AC2" s="1"/>
  <c r="M453"/>
  <c r="N454"/>
  <c r="G447"/>
  <c r="I446" s="1"/>
  <c r="J441"/>
  <c r="K441" s="1"/>
  <c r="AA315" l="1"/>
  <c r="Z314"/>
  <c r="M454"/>
  <c r="N455"/>
  <c r="J442"/>
  <c r="K442" s="1"/>
  <c r="G448"/>
  <c r="I447" s="1"/>
  <c r="AA316" l="1"/>
  <c r="Z315"/>
  <c r="M455"/>
  <c r="N456"/>
  <c r="J443"/>
  <c r="K443" s="1"/>
  <c r="G449"/>
  <c r="I448" s="1"/>
  <c r="AA317" l="1"/>
  <c r="Z316"/>
  <c r="M456"/>
  <c r="N457"/>
  <c r="G450"/>
  <c r="I449" s="1"/>
  <c r="J444"/>
  <c r="K444" s="1"/>
  <c r="AA318" l="1"/>
  <c r="Z317"/>
  <c r="M457"/>
  <c r="N458"/>
  <c r="G451"/>
  <c r="I450" s="1"/>
  <c r="J445"/>
  <c r="K445" s="1"/>
  <c r="AA319" l="1"/>
  <c r="Z318"/>
  <c r="M458"/>
  <c r="N459"/>
  <c r="J446"/>
  <c r="K446" s="1"/>
  <c r="G452"/>
  <c r="AA320" l="1"/>
  <c r="Z319"/>
  <c r="M459"/>
  <c r="N460"/>
  <c r="G453"/>
  <c r="I452"/>
  <c r="I451"/>
  <c r="AA321" l="1"/>
  <c r="Z320"/>
  <c r="M460"/>
  <c r="N461"/>
  <c r="J447"/>
  <c r="K447" s="1"/>
  <c r="G454"/>
  <c r="J448"/>
  <c r="K448" s="1"/>
  <c r="AA322" l="1"/>
  <c r="Z321"/>
  <c r="M461"/>
  <c r="N462"/>
  <c r="G455"/>
  <c r="I454"/>
  <c r="I453"/>
  <c r="AA323" l="1"/>
  <c r="Z322"/>
  <c r="M462"/>
  <c r="N463"/>
  <c r="J449"/>
  <c r="K449" s="1"/>
  <c r="G456"/>
  <c r="I455" s="1"/>
  <c r="J450"/>
  <c r="K450" s="1"/>
  <c r="AA324" l="1"/>
  <c r="Z323"/>
  <c r="M463"/>
  <c r="N464"/>
  <c r="J451"/>
  <c r="K451" s="1"/>
  <c r="G457"/>
  <c r="I456" s="1"/>
  <c r="AA325" l="1"/>
  <c r="Z324"/>
  <c r="M464"/>
  <c r="N465"/>
  <c r="J452"/>
  <c r="K452" s="1"/>
  <c r="G458"/>
  <c r="I457" s="1"/>
  <c r="AA326" l="1"/>
  <c r="Z325"/>
  <c r="M465"/>
  <c r="N466"/>
  <c r="G459"/>
  <c r="I458" s="1"/>
  <c r="J453"/>
  <c r="K453" s="1"/>
  <c r="AA327" l="1"/>
  <c r="Z326"/>
  <c r="M466"/>
  <c r="N467"/>
  <c r="J454"/>
  <c r="K454" s="1"/>
  <c r="G460"/>
  <c r="I459" s="1"/>
  <c r="AA328" l="1"/>
  <c r="Z328" s="1"/>
  <c r="Z327"/>
  <c r="M467"/>
  <c r="N468"/>
  <c r="J455"/>
  <c r="K455" s="1"/>
  <c r="G461"/>
  <c r="I460" s="1"/>
  <c r="M468" l="1"/>
  <c r="N469"/>
  <c r="J456"/>
  <c r="K456" s="1"/>
  <c r="G462"/>
  <c r="M469" l="1"/>
  <c r="N470"/>
  <c r="G463"/>
  <c r="I462" s="1"/>
  <c r="I461"/>
  <c r="M470" l="1"/>
  <c r="N471"/>
  <c r="J457"/>
  <c r="K457" s="1"/>
  <c r="G464"/>
  <c r="J458"/>
  <c r="K458" s="1"/>
  <c r="M471" l="1"/>
  <c r="N472"/>
  <c r="G465"/>
  <c r="I464"/>
  <c r="I463"/>
  <c r="M472" l="1"/>
  <c r="N473"/>
  <c r="J459"/>
  <c r="K459" s="1"/>
  <c r="G466"/>
  <c r="I465" s="1"/>
  <c r="J460"/>
  <c r="K460" s="1"/>
  <c r="M473" l="1"/>
  <c r="N474"/>
  <c r="G467"/>
  <c r="I466" s="1"/>
  <c r="J461"/>
  <c r="K461" s="1"/>
  <c r="M474" l="1"/>
  <c r="N475"/>
  <c r="J462"/>
  <c r="K462" s="1"/>
  <c r="G468"/>
  <c r="M475" l="1"/>
  <c r="N476"/>
  <c r="G469"/>
  <c r="I468" s="1"/>
  <c r="I467"/>
  <c r="M476" l="1"/>
  <c r="N477"/>
  <c r="J463"/>
  <c r="K463" s="1"/>
  <c r="G470"/>
  <c r="I469" s="1"/>
  <c r="J464"/>
  <c r="K464" s="1"/>
  <c r="M477" l="1"/>
  <c r="N478"/>
  <c r="G471"/>
  <c r="I470" s="1"/>
  <c r="J465"/>
  <c r="K465" s="1"/>
  <c r="M478" l="1"/>
  <c r="N479"/>
  <c r="J466"/>
  <c r="K466" s="1"/>
  <c r="G472"/>
  <c r="I471" s="1"/>
  <c r="M479" l="1"/>
  <c r="N480"/>
  <c r="G473"/>
  <c r="I472" s="1"/>
  <c r="J467"/>
  <c r="K467" s="1"/>
  <c r="M480" l="1"/>
  <c r="N481"/>
  <c r="J468"/>
  <c r="K468" s="1"/>
  <c r="G474"/>
  <c r="I473" s="1"/>
  <c r="M481" l="1"/>
  <c r="N482"/>
  <c r="J469"/>
  <c r="K469" s="1"/>
  <c r="G475"/>
  <c r="I474"/>
  <c r="M482" l="1"/>
  <c r="N483"/>
  <c r="G476"/>
  <c r="I475" s="1"/>
  <c r="J470"/>
  <c r="K470" s="1"/>
  <c r="M483" l="1"/>
  <c r="N484"/>
  <c r="G477"/>
  <c r="I476" s="1"/>
  <c r="J471"/>
  <c r="K471" s="1"/>
  <c r="M484" l="1"/>
  <c r="N485"/>
  <c r="J472"/>
  <c r="K472" s="1"/>
  <c r="G478"/>
  <c r="M485" l="1"/>
  <c r="N486"/>
  <c r="G479"/>
  <c r="I478" s="1"/>
  <c r="I477"/>
  <c r="M486" l="1"/>
  <c r="N487"/>
  <c r="J473"/>
  <c r="K473" s="1"/>
  <c r="G480"/>
  <c r="J474"/>
  <c r="K474" s="1"/>
  <c r="M487" l="1"/>
  <c r="N488"/>
  <c r="G481"/>
  <c r="I480"/>
  <c r="I479"/>
  <c r="M488" l="1"/>
  <c r="N489"/>
  <c r="J475"/>
  <c r="K475" s="1"/>
  <c r="G482"/>
  <c r="I481" s="1"/>
  <c r="J476"/>
  <c r="K476" s="1"/>
  <c r="M489" l="1"/>
  <c r="N490"/>
  <c r="J477"/>
  <c r="K477" s="1"/>
  <c r="G483"/>
  <c r="I482" s="1"/>
  <c r="M490" l="1"/>
  <c r="N491"/>
  <c r="J478"/>
  <c r="K478" s="1"/>
  <c r="G484"/>
  <c r="I483" s="1"/>
  <c r="M491" l="1"/>
  <c r="N492"/>
  <c r="G485"/>
  <c r="I484" s="1"/>
  <c r="J479"/>
  <c r="K479" s="1"/>
  <c r="N493" l="1"/>
  <c r="M492"/>
  <c r="J480"/>
  <c r="K480" s="1"/>
  <c r="G486"/>
  <c r="I485" s="1"/>
  <c r="N494" l="1"/>
  <c r="M493"/>
  <c r="J481"/>
  <c r="K481" s="1"/>
  <c r="G487"/>
  <c r="I486" s="1"/>
  <c r="N495" l="1"/>
  <c r="M494"/>
  <c r="G488"/>
  <c r="I487" s="1"/>
  <c r="J482"/>
  <c r="K482" s="1"/>
  <c r="N496" l="1"/>
  <c r="M495"/>
  <c r="G489"/>
  <c r="I488"/>
  <c r="J483"/>
  <c r="K483" s="1"/>
  <c r="N497" l="1"/>
  <c r="M496"/>
  <c r="J484"/>
  <c r="K484" s="1"/>
  <c r="G490"/>
  <c r="N498" l="1"/>
  <c r="M497"/>
  <c r="G491"/>
  <c r="I490"/>
  <c r="I489"/>
  <c r="N499" l="1"/>
  <c r="M498"/>
  <c r="J485"/>
  <c r="K485" s="1"/>
  <c r="G492"/>
  <c r="J486"/>
  <c r="K486" s="1"/>
  <c r="N500" l="1"/>
  <c r="M499"/>
  <c r="G493"/>
  <c r="I492"/>
  <c r="I491"/>
  <c r="N501" l="1"/>
  <c r="M500"/>
  <c r="J487"/>
  <c r="K487" s="1"/>
  <c r="I493"/>
  <c r="G494"/>
  <c r="J488"/>
  <c r="K488" s="1"/>
  <c r="N502" l="1"/>
  <c r="M501"/>
  <c r="J489"/>
  <c r="K489" s="1"/>
  <c r="G495"/>
  <c r="I494" s="1"/>
  <c r="N503" l="1"/>
  <c r="M502"/>
  <c r="J490"/>
  <c r="K490" s="1"/>
  <c r="G496"/>
  <c r="N504" l="1"/>
  <c r="M503"/>
  <c r="G497"/>
  <c r="I496" s="1"/>
  <c r="I495"/>
  <c r="N505" l="1"/>
  <c r="M504"/>
  <c r="J491"/>
  <c r="K491" s="1"/>
  <c r="G498"/>
  <c r="I497" s="1"/>
  <c r="J493" s="1"/>
  <c r="K493" s="1"/>
  <c r="J492"/>
  <c r="K492" s="1"/>
  <c r="N506" l="1"/>
  <c r="M505"/>
  <c r="G499"/>
  <c r="I498"/>
  <c r="N507" l="1"/>
  <c r="M506"/>
  <c r="G500"/>
  <c r="I499" s="1"/>
  <c r="J494"/>
  <c r="K494" s="1"/>
  <c r="N508" l="1"/>
  <c r="M507"/>
  <c r="G501"/>
  <c r="J495"/>
  <c r="K495" s="1"/>
  <c r="N509" l="1"/>
  <c r="M508"/>
  <c r="G502"/>
  <c r="I501" s="1"/>
  <c r="I500"/>
  <c r="N510" l="1"/>
  <c r="M509"/>
  <c r="J497"/>
  <c r="K497" s="1"/>
  <c r="J496"/>
  <c r="K496" s="1"/>
  <c r="G503"/>
  <c r="I502"/>
  <c r="N511" l="1"/>
  <c r="M510"/>
  <c r="G504"/>
  <c r="I503" s="1"/>
  <c r="J498"/>
  <c r="K498" s="1"/>
  <c r="N512" l="1"/>
  <c r="M511"/>
  <c r="G505"/>
  <c r="I504"/>
  <c r="J499"/>
  <c r="K499" s="1"/>
  <c r="N513" l="1"/>
  <c r="M512"/>
  <c r="J500"/>
  <c r="K500" s="1"/>
  <c r="G506"/>
  <c r="I505" s="1"/>
  <c r="N514" l="1"/>
  <c r="M513"/>
  <c r="J501"/>
  <c r="K501" s="1"/>
  <c r="G507"/>
  <c r="I506" s="1"/>
  <c r="N515" l="1"/>
  <c r="M514"/>
  <c r="J502"/>
  <c r="K502" s="1"/>
  <c r="G508"/>
  <c r="I507" s="1"/>
  <c r="N516" l="1"/>
  <c r="M515"/>
  <c r="J503"/>
  <c r="K503" s="1"/>
  <c r="G509"/>
  <c r="I508" s="1"/>
  <c r="N517" l="1"/>
  <c r="M516"/>
  <c r="G510"/>
  <c r="I509" s="1"/>
  <c r="J504"/>
  <c r="K504" s="1"/>
  <c r="N518" l="1"/>
  <c r="M517"/>
  <c r="G511"/>
  <c r="I510"/>
  <c r="J505"/>
  <c r="K505" s="1"/>
  <c r="N519" l="1"/>
  <c r="M518"/>
  <c r="J506"/>
  <c r="K506" s="1"/>
  <c r="G512"/>
  <c r="I511" s="1"/>
  <c r="N520" l="1"/>
  <c r="M519"/>
  <c r="J507"/>
  <c r="K507" s="1"/>
  <c r="G513"/>
  <c r="I512" s="1"/>
  <c r="N521" l="1"/>
  <c r="M520"/>
  <c r="J508"/>
  <c r="K508" s="1"/>
  <c r="G514"/>
  <c r="I513" s="1"/>
  <c r="N522" l="1"/>
  <c r="M521"/>
  <c r="J509"/>
  <c r="K509" s="1"/>
  <c r="G515"/>
  <c r="I514" s="1"/>
  <c r="N523" l="1"/>
  <c r="M522"/>
  <c r="J510"/>
  <c r="K510" s="1"/>
  <c r="G516"/>
  <c r="I515" s="1"/>
  <c r="N524" l="1"/>
  <c r="M523"/>
  <c r="J511"/>
  <c r="K511" s="1"/>
  <c r="G517"/>
  <c r="I516" s="1"/>
  <c r="N525" l="1"/>
  <c r="M524"/>
  <c r="J512"/>
  <c r="K512" s="1"/>
  <c r="I517"/>
  <c r="G518"/>
  <c r="N526" l="1"/>
  <c r="M525"/>
  <c r="J513"/>
  <c r="K513" s="1"/>
  <c r="G519"/>
  <c r="I518" s="1"/>
  <c r="N527" l="1"/>
  <c r="M526"/>
  <c r="J514"/>
  <c r="K514" s="1"/>
  <c r="G520"/>
  <c r="N528" l="1"/>
  <c r="M527"/>
  <c r="G521"/>
  <c r="I520"/>
  <c r="I519"/>
  <c r="N529" l="1"/>
  <c r="M528"/>
  <c r="J515"/>
  <c r="K515" s="1"/>
  <c r="G522"/>
  <c r="J516"/>
  <c r="K516" s="1"/>
  <c r="N530" l="1"/>
  <c r="M529"/>
  <c r="G523"/>
  <c r="I522" s="1"/>
  <c r="I521"/>
  <c r="N531" l="1"/>
  <c r="M530"/>
  <c r="J517"/>
  <c r="K517" s="1"/>
  <c r="I523"/>
  <c r="G524"/>
  <c r="J518"/>
  <c r="K518" s="1"/>
  <c r="N532" l="1"/>
  <c r="M531"/>
  <c r="J519"/>
  <c r="K519" s="1"/>
  <c r="G525"/>
  <c r="I524" s="1"/>
  <c r="N533" l="1"/>
  <c r="M532"/>
  <c r="J520"/>
  <c r="K520" s="1"/>
  <c r="G526"/>
  <c r="I525" s="1"/>
  <c r="N534" l="1"/>
  <c r="M533"/>
  <c r="G527"/>
  <c r="I526" s="1"/>
  <c r="J521"/>
  <c r="K521" s="1"/>
  <c r="N535" l="1"/>
  <c r="M534"/>
  <c r="J522"/>
  <c r="K522" s="1"/>
  <c r="G528"/>
  <c r="I527" s="1"/>
  <c r="N536" l="1"/>
  <c r="M535"/>
  <c r="J523"/>
  <c r="K523" s="1"/>
  <c r="G529"/>
  <c r="N537" l="1"/>
  <c r="M536"/>
  <c r="G530"/>
  <c r="I529" s="1"/>
  <c r="I528"/>
  <c r="N538" l="1"/>
  <c r="M537"/>
  <c r="J525"/>
  <c r="K525" s="1"/>
  <c r="J524"/>
  <c r="K524" s="1"/>
  <c r="G531"/>
  <c r="I530"/>
  <c r="N539" l="1"/>
  <c r="M538"/>
  <c r="J526"/>
  <c r="K526" s="1"/>
  <c r="G532"/>
  <c r="I531" s="1"/>
  <c r="N540" l="1"/>
  <c r="M539"/>
  <c r="G533"/>
  <c r="I532"/>
  <c r="J527"/>
  <c r="K527" s="1"/>
  <c r="N541" l="1"/>
  <c r="M540"/>
  <c r="J528"/>
  <c r="K528" s="1"/>
  <c r="I533"/>
  <c r="G534"/>
  <c r="N542" l="1"/>
  <c r="M541"/>
  <c r="J529"/>
  <c r="K529" s="1"/>
  <c r="G535"/>
  <c r="I534" s="1"/>
  <c r="N543" l="1"/>
  <c r="M542"/>
  <c r="G536"/>
  <c r="I535" s="1"/>
  <c r="J530"/>
  <c r="K530" s="1"/>
  <c r="N544" l="1"/>
  <c r="M543"/>
  <c r="G537"/>
  <c r="I536"/>
  <c r="J531"/>
  <c r="K531" s="1"/>
  <c r="N545" l="1"/>
  <c r="M544"/>
  <c r="J532"/>
  <c r="K532" s="1"/>
  <c r="I537"/>
  <c r="G538"/>
  <c r="N546" l="1"/>
  <c r="M545"/>
  <c r="G539"/>
  <c r="I538"/>
  <c r="J533"/>
  <c r="K533" s="1"/>
  <c r="N547" l="1"/>
  <c r="M546"/>
  <c r="J534"/>
  <c r="K534" s="1"/>
  <c r="I539"/>
  <c r="G540"/>
  <c r="N548" l="1"/>
  <c r="M547"/>
  <c r="J535"/>
  <c r="K535" s="1"/>
  <c r="G541"/>
  <c r="I540" s="1"/>
  <c r="N549" l="1"/>
  <c r="M548"/>
  <c r="J536"/>
  <c r="K536" s="1"/>
  <c r="I541"/>
  <c r="G542"/>
  <c r="N550" l="1"/>
  <c r="M549"/>
  <c r="J537"/>
  <c r="K537" s="1"/>
  <c r="G543"/>
  <c r="I542" s="1"/>
  <c r="N551" l="1"/>
  <c r="M550"/>
  <c r="J538"/>
  <c r="K538" s="1"/>
  <c r="I543"/>
  <c r="G544"/>
  <c r="N552" l="1"/>
  <c r="M551"/>
  <c r="J539"/>
  <c r="K539" s="1"/>
  <c r="G545"/>
  <c r="I544" s="1"/>
  <c r="N553" l="1"/>
  <c r="M552"/>
  <c r="J540"/>
  <c r="K540" s="1"/>
  <c r="G546"/>
  <c r="I545" s="1"/>
  <c r="N554" l="1"/>
  <c r="M553"/>
  <c r="J541"/>
  <c r="K541" s="1"/>
  <c r="G547"/>
  <c r="I546" s="1"/>
  <c r="N555" l="1"/>
  <c r="M554"/>
  <c r="J542"/>
  <c r="K542" s="1"/>
  <c r="G548"/>
  <c r="N556" l="1"/>
  <c r="M555"/>
  <c r="G549"/>
  <c r="I548" s="1"/>
  <c r="I547"/>
  <c r="N557" l="1"/>
  <c r="M556"/>
  <c r="J543"/>
  <c r="K543" s="1"/>
  <c r="I549"/>
  <c r="G550"/>
  <c r="J544"/>
  <c r="K544" s="1"/>
  <c r="N558" l="1"/>
  <c r="M557"/>
  <c r="G551"/>
  <c r="I550"/>
  <c r="J545"/>
  <c r="K545" s="1"/>
  <c r="N559" l="1"/>
  <c r="M558"/>
  <c r="J546"/>
  <c r="K546" s="1"/>
  <c r="I551"/>
  <c r="G552"/>
  <c r="N560" l="1"/>
  <c r="M559"/>
  <c r="G553"/>
  <c r="I552" s="1"/>
  <c r="J547"/>
  <c r="K547" s="1"/>
  <c r="N561" l="1"/>
  <c r="M560"/>
  <c r="J548"/>
  <c r="K548" s="1"/>
  <c r="I553"/>
  <c r="G554"/>
  <c r="N562" l="1"/>
  <c r="M561"/>
  <c r="J549"/>
  <c r="K549" s="1"/>
  <c r="G555"/>
  <c r="I554" s="1"/>
  <c r="N563" l="1"/>
  <c r="M562"/>
  <c r="G556"/>
  <c r="I555" s="1"/>
  <c r="J550"/>
  <c r="K550" s="1"/>
  <c r="N564" l="1"/>
  <c r="M563"/>
  <c r="G557"/>
  <c r="I556"/>
  <c r="J551"/>
  <c r="K551" s="1"/>
  <c r="N565" l="1"/>
  <c r="M564"/>
  <c r="J552"/>
  <c r="K552" s="1"/>
  <c r="G558"/>
  <c r="N566" l="1"/>
  <c r="M565"/>
  <c r="G559"/>
  <c r="I558" s="1"/>
  <c r="I557"/>
  <c r="N567" l="1"/>
  <c r="M566"/>
  <c r="J553"/>
  <c r="K553" s="1"/>
  <c r="I559"/>
  <c r="G560"/>
  <c r="J554"/>
  <c r="K554" s="1"/>
  <c r="N568" l="1"/>
  <c r="M567"/>
  <c r="G561"/>
  <c r="I560" s="1"/>
  <c r="J555"/>
  <c r="K555" s="1"/>
  <c r="N569" l="1"/>
  <c r="M568"/>
  <c r="J556"/>
  <c r="K556" s="1"/>
  <c r="I561"/>
  <c r="G562"/>
  <c r="N570" l="1"/>
  <c r="M569"/>
  <c r="G563"/>
  <c r="I562"/>
  <c r="J557"/>
  <c r="K557" s="1"/>
  <c r="N571" l="1"/>
  <c r="M570"/>
  <c r="J558"/>
  <c r="K558" s="1"/>
  <c r="G564"/>
  <c r="I563" s="1"/>
  <c r="N572" l="1"/>
  <c r="M571"/>
  <c r="J559"/>
  <c r="K559" s="1"/>
  <c r="G565"/>
  <c r="I564" s="1"/>
  <c r="N573" l="1"/>
  <c r="M572"/>
  <c r="G566"/>
  <c r="J560"/>
  <c r="K560" s="1"/>
  <c r="N574" l="1"/>
  <c r="M573"/>
  <c r="G567"/>
  <c r="I566"/>
  <c r="I565"/>
  <c r="N575" l="1"/>
  <c r="M574"/>
  <c r="J561"/>
  <c r="K561" s="1"/>
  <c r="G568"/>
  <c r="I567" s="1"/>
  <c r="J562"/>
  <c r="K562" s="1"/>
  <c r="N576" l="1"/>
  <c r="M575"/>
  <c r="J563"/>
  <c r="K563" s="1"/>
  <c r="G569"/>
  <c r="I568" s="1"/>
  <c r="N577" l="1"/>
  <c r="M576"/>
  <c r="G570"/>
  <c r="I569" s="1"/>
  <c r="J564"/>
  <c r="K564" s="1"/>
  <c r="N578" l="1"/>
  <c r="M577"/>
  <c r="G571"/>
  <c r="I570" s="1"/>
  <c r="J565"/>
  <c r="K565" s="1"/>
  <c r="N579" l="1"/>
  <c r="M578"/>
  <c r="J566"/>
  <c r="K566" s="1"/>
  <c r="G572"/>
  <c r="N580" l="1"/>
  <c r="M579"/>
  <c r="G573"/>
  <c r="I572" s="1"/>
  <c r="I571"/>
  <c r="N581" l="1"/>
  <c r="M580"/>
  <c r="J567"/>
  <c r="K567" s="1"/>
  <c r="G574"/>
  <c r="J568"/>
  <c r="K568" s="1"/>
  <c r="N582" l="1"/>
  <c r="M581"/>
  <c r="G575"/>
  <c r="I574"/>
  <c r="I573"/>
  <c r="N583" l="1"/>
  <c r="M582"/>
  <c r="J569"/>
  <c r="K569" s="1"/>
  <c r="I575"/>
  <c r="G576"/>
  <c r="J570"/>
  <c r="K570" s="1"/>
  <c r="N584" l="1"/>
  <c r="M583"/>
  <c r="J571"/>
  <c r="K571" s="1"/>
  <c r="G577"/>
  <c r="N585" l="1"/>
  <c r="M584"/>
  <c r="G578"/>
  <c r="I577" s="1"/>
  <c r="I576"/>
  <c r="N586" l="1"/>
  <c r="M585"/>
  <c r="J573"/>
  <c r="K573" s="1"/>
  <c r="J572"/>
  <c r="K572" s="1"/>
  <c r="G579"/>
  <c r="I578"/>
  <c r="N587" l="1"/>
  <c r="M586"/>
  <c r="G580"/>
  <c r="I579" s="1"/>
  <c r="J574"/>
  <c r="K574" s="1"/>
  <c r="N588" l="1"/>
  <c r="M587"/>
  <c r="G581"/>
  <c r="I580"/>
  <c r="J575"/>
  <c r="K575" s="1"/>
  <c r="N589" l="1"/>
  <c r="M588"/>
  <c r="J576"/>
  <c r="K576" s="1"/>
  <c r="I581"/>
  <c r="G582"/>
  <c r="N590" l="1"/>
  <c r="M589"/>
  <c r="G583"/>
  <c r="I582"/>
  <c r="J577"/>
  <c r="K577" s="1"/>
  <c r="N591" l="1"/>
  <c r="M590"/>
  <c r="J578"/>
  <c r="K578" s="1"/>
  <c r="I583"/>
  <c r="G584"/>
  <c r="N592" l="1"/>
  <c r="M591"/>
  <c r="J579"/>
  <c r="K579" s="1"/>
  <c r="G585"/>
  <c r="I584" s="1"/>
  <c r="N593" l="1"/>
  <c r="M592"/>
  <c r="G586"/>
  <c r="I585" s="1"/>
  <c r="J580"/>
  <c r="K580" s="1"/>
  <c r="N594" l="1"/>
  <c r="M593"/>
  <c r="G587"/>
  <c r="I586"/>
  <c r="J581"/>
  <c r="K581" s="1"/>
  <c r="N595" l="1"/>
  <c r="M594"/>
  <c r="J582"/>
  <c r="K582" s="1"/>
  <c r="I587"/>
  <c r="G588"/>
  <c r="N596" l="1"/>
  <c r="M595"/>
  <c r="G589"/>
  <c r="I588" s="1"/>
  <c r="J583"/>
  <c r="K583" s="1"/>
  <c r="N597" l="1"/>
  <c r="M596"/>
  <c r="J584"/>
  <c r="K584" s="1"/>
  <c r="I589"/>
  <c r="G590"/>
  <c r="N598" l="1"/>
  <c r="M597"/>
  <c r="J585"/>
  <c r="K585" s="1"/>
  <c r="G591"/>
  <c r="I590" s="1"/>
  <c r="N599" l="1"/>
  <c r="M598"/>
  <c r="J586"/>
  <c r="K586" s="1"/>
  <c r="G592"/>
  <c r="I591" s="1"/>
  <c r="N600" l="1"/>
  <c r="M599"/>
  <c r="J587"/>
  <c r="K587" s="1"/>
  <c r="G593"/>
  <c r="I592" s="1"/>
  <c r="N601" l="1"/>
  <c r="M600"/>
  <c r="J588"/>
  <c r="K588" s="1"/>
  <c r="I593"/>
  <c r="G594"/>
  <c r="N602" l="1"/>
  <c r="M601"/>
  <c r="J589"/>
  <c r="K589" s="1"/>
  <c r="G595"/>
  <c r="I594" s="1"/>
  <c r="N603" l="1"/>
  <c r="M602"/>
  <c r="J590"/>
  <c r="K590" s="1"/>
  <c r="I595"/>
  <c r="G596"/>
  <c r="N604" l="1"/>
  <c r="M603"/>
  <c r="J591"/>
  <c r="K591" s="1"/>
  <c r="G597"/>
  <c r="I596" s="1"/>
  <c r="N605" l="1"/>
  <c r="M604"/>
  <c r="J592"/>
  <c r="K592" s="1"/>
  <c r="I597"/>
  <c r="G598"/>
  <c r="N606" l="1"/>
  <c r="M605"/>
  <c r="G599"/>
  <c r="J593"/>
  <c r="K593" s="1"/>
  <c r="N607" l="1"/>
  <c r="M606"/>
  <c r="G600"/>
  <c r="I598"/>
  <c r="N608" l="1"/>
  <c r="M607"/>
  <c r="G601"/>
  <c r="I600"/>
  <c r="J594"/>
  <c r="K594" s="1"/>
  <c r="I599"/>
  <c r="N609" l="1"/>
  <c r="M608"/>
  <c r="J596"/>
  <c r="K596" s="1"/>
  <c r="G602"/>
  <c r="I601" s="1"/>
  <c r="J595"/>
  <c r="K595" s="1"/>
  <c r="N610" l="1"/>
  <c r="M609"/>
  <c r="J597"/>
  <c r="K597" s="1"/>
  <c r="G603"/>
  <c r="I602" s="1"/>
  <c r="N611" l="1"/>
  <c r="M610"/>
  <c r="G604"/>
  <c r="I603" s="1"/>
  <c r="J598"/>
  <c r="K598" s="1"/>
  <c r="N612" l="1"/>
  <c r="M611"/>
  <c r="G605"/>
  <c r="I604"/>
  <c r="J599"/>
  <c r="K599" s="1"/>
  <c r="N613" l="1"/>
  <c r="M612"/>
  <c r="J600"/>
  <c r="K600" s="1"/>
  <c r="G606"/>
  <c r="I605" s="1"/>
  <c r="N614" l="1"/>
  <c r="M613"/>
  <c r="J601"/>
  <c r="K601" s="1"/>
  <c r="G607"/>
  <c r="I606" s="1"/>
  <c r="N615" l="1"/>
  <c r="M614"/>
  <c r="G608"/>
  <c r="I607" s="1"/>
  <c r="J602"/>
  <c r="K602" s="1"/>
  <c r="N616" l="1"/>
  <c r="M615"/>
  <c r="G609"/>
  <c r="I608" s="1"/>
  <c r="J603"/>
  <c r="K603" s="1"/>
  <c r="N617" l="1"/>
  <c r="M616"/>
  <c r="J604"/>
  <c r="K604" s="1"/>
  <c r="G610"/>
  <c r="N618" l="1"/>
  <c r="M617"/>
  <c r="G611"/>
  <c r="I610"/>
  <c r="I609"/>
  <c r="N619" l="1"/>
  <c r="M618"/>
  <c r="J605"/>
  <c r="K605" s="1"/>
  <c r="G612"/>
  <c r="J606"/>
  <c r="K606" s="1"/>
  <c r="N620" l="1"/>
  <c r="M619"/>
  <c r="G613"/>
  <c r="I612"/>
  <c r="I611"/>
  <c r="N621" l="1"/>
  <c r="M620"/>
  <c r="J607"/>
  <c r="K607" s="1"/>
  <c r="G614"/>
  <c r="J608"/>
  <c r="K608" s="1"/>
  <c r="N622" l="1"/>
  <c r="M621"/>
  <c r="G615"/>
  <c r="I614"/>
  <c r="I613"/>
  <c r="N623" l="1"/>
  <c r="M622"/>
  <c r="J609"/>
  <c r="K609" s="1"/>
  <c r="I615"/>
  <c r="G616"/>
  <c r="J610"/>
  <c r="K610" s="1"/>
  <c r="N624" l="1"/>
  <c r="M623"/>
  <c r="G617"/>
  <c r="I616"/>
  <c r="J611"/>
  <c r="K611" s="1"/>
  <c r="N625" l="1"/>
  <c r="M624"/>
  <c r="G618"/>
  <c r="I617" s="1"/>
  <c r="J612"/>
  <c r="K612" s="1"/>
  <c r="N626" l="1"/>
  <c r="M625"/>
  <c r="G619"/>
  <c r="I618" s="1"/>
  <c r="J613"/>
  <c r="K613" s="1"/>
  <c r="N627" l="1"/>
  <c r="M626"/>
  <c r="J614"/>
  <c r="K614" s="1"/>
  <c r="G620"/>
  <c r="I619" s="1"/>
  <c r="Q23" l="1"/>
  <c r="N628"/>
  <c r="M627"/>
  <c r="J615"/>
  <c r="K615" s="1"/>
  <c r="G621"/>
  <c r="I620" s="1"/>
  <c r="Q31" l="1"/>
  <c r="Q30"/>
  <c r="Q29"/>
  <c r="Q28"/>
  <c r="Q25"/>
  <c r="Q27"/>
  <c r="Q26"/>
  <c r="Q24"/>
  <c r="N629"/>
  <c r="M628"/>
  <c r="J616"/>
  <c r="K616" s="1"/>
  <c r="G622"/>
  <c r="I621" s="1"/>
  <c r="N630" l="1"/>
  <c r="M629"/>
  <c r="J617"/>
  <c r="K617" s="1"/>
  <c r="G623"/>
  <c r="I622" s="1"/>
  <c r="N631" l="1"/>
  <c r="M630"/>
  <c r="J618"/>
  <c r="K618" s="1"/>
  <c r="G624"/>
  <c r="I623" s="1"/>
  <c r="N632" l="1"/>
  <c r="M631"/>
  <c r="J619"/>
  <c r="K619" s="1"/>
  <c r="G625"/>
  <c r="I624" s="1"/>
  <c r="N633" l="1"/>
  <c r="M632"/>
  <c r="J620"/>
  <c r="K620" s="1"/>
  <c r="I625"/>
  <c r="G626"/>
  <c r="N634" l="1"/>
  <c r="M633"/>
  <c r="J621"/>
  <c r="K621" s="1"/>
  <c r="G627"/>
  <c r="I626" s="1"/>
  <c r="N635" l="1"/>
  <c r="M634"/>
  <c r="G628"/>
  <c r="I627" s="1"/>
  <c r="J622"/>
  <c r="K622" s="1"/>
  <c r="N636" l="1"/>
  <c r="M635"/>
  <c r="G629"/>
  <c r="I628"/>
  <c r="J623"/>
  <c r="K623" s="1"/>
  <c r="M636" l="1"/>
  <c r="N637"/>
  <c r="J624"/>
  <c r="K624" s="1"/>
  <c r="G630"/>
  <c r="I629" s="1"/>
  <c r="M637" l="1"/>
  <c r="N638"/>
  <c r="J625"/>
  <c r="K625" s="1"/>
  <c r="G631"/>
  <c r="I630" s="1"/>
  <c r="M638" l="1"/>
  <c r="N639"/>
  <c r="G632"/>
  <c r="I631" s="1"/>
  <c r="J626"/>
  <c r="K626" s="1"/>
  <c r="M639" l="1"/>
  <c r="N640"/>
  <c r="G633"/>
  <c r="I632" s="1"/>
  <c r="J627"/>
  <c r="K627" s="1"/>
  <c r="M640" l="1"/>
  <c r="N641"/>
  <c r="J628"/>
  <c r="K628" s="1"/>
  <c r="G634"/>
  <c r="I633" s="1"/>
  <c r="M641" l="1"/>
  <c r="N642"/>
  <c r="J629"/>
  <c r="K629" s="1"/>
  <c r="G635"/>
  <c r="I634" s="1"/>
  <c r="M642" l="1"/>
  <c r="N643"/>
  <c r="G636"/>
  <c r="I635" s="1"/>
  <c r="J630"/>
  <c r="K630" s="1"/>
  <c r="M643" l="1"/>
  <c r="N644"/>
  <c r="J631"/>
  <c r="K631" s="1"/>
  <c r="G637"/>
  <c r="M644" l="1"/>
  <c r="N645"/>
  <c r="G638"/>
  <c r="I637" s="1"/>
  <c r="I636"/>
  <c r="M645" l="1"/>
  <c r="N646"/>
  <c r="J632"/>
  <c r="K632" s="1"/>
  <c r="G639"/>
  <c r="I638" s="1"/>
  <c r="J633"/>
  <c r="K633" s="1"/>
  <c r="M646" l="1"/>
  <c r="N647"/>
  <c r="G640"/>
  <c r="I639" s="1"/>
  <c r="J634"/>
  <c r="K634" s="1"/>
  <c r="M647" l="1"/>
  <c r="N648"/>
  <c r="J635"/>
  <c r="K635" s="1"/>
  <c r="G641"/>
  <c r="M648" l="1"/>
  <c r="N649"/>
  <c r="G642"/>
  <c r="I641" s="1"/>
  <c r="I640"/>
  <c r="M649" l="1"/>
  <c r="N650"/>
  <c r="J636"/>
  <c r="K636" s="1"/>
  <c r="G643"/>
  <c r="I642" s="1"/>
  <c r="J637"/>
  <c r="K637" s="1"/>
  <c r="M650" l="1"/>
  <c r="N651"/>
  <c r="J638"/>
  <c r="K638" s="1"/>
  <c r="G644"/>
  <c r="I643"/>
  <c r="M651" l="1"/>
  <c r="N652"/>
  <c r="J639"/>
  <c r="K639" s="1"/>
  <c r="G645"/>
  <c r="I644" s="1"/>
  <c r="M652" l="1"/>
  <c r="N653"/>
  <c r="G646"/>
  <c r="I645" s="1"/>
  <c r="J640"/>
  <c r="K640" s="1"/>
  <c r="M653" l="1"/>
  <c r="N654"/>
  <c r="J641"/>
  <c r="K641" s="1"/>
  <c r="G647"/>
  <c r="I646" s="1"/>
  <c r="M654" l="1"/>
  <c r="N655"/>
  <c r="J642"/>
  <c r="K642" s="1"/>
  <c r="G648"/>
  <c r="I647"/>
  <c r="M655" l="1"/>
  <c r="N656"/>
  <c r="G649"/>
  <c r="I648" s="1"/>
  <c r="J643"/>
  <c r="K643" s="1"/>
  <c r="M656" l="1"/>
  <c r="N657"/>
  <c r="G650"/>
  <c r="I649" s="1"/>
  <c r="J644"/>
  <c r="K644" s="1"/>
  <c r="M657" l="1"/>
  <c r="N658"/>
  <c r="J645"/>
  <c r="K645" s="1"/>
  <c r="G651"/>
  <c r="I650" s="1"/>
  <c r="M658" l="1"/>
  <c r="N659"/>
  <c r="G652"/>
  <c r="I651" s="1"/>
  <c r="J646"/>
  <c r="K646" s="1"/>
  <c r="M659" l="1"/>
  <c r="N660"/>
  <c r="J647"/>
  <c r="K647" s="1"/>
  <c r="G653"/>
  <c r="I652" s="1"/>
  <c r="M660" l="1"/>
  <c r="N661"/>
  <c r="J648"/>
  <c r="K648" s="1"/>
  <c r="G654"/>
  <c r="I653" s="1"/>
  <c r="M661" l="1"/>
  <c r="N662"/>
  <c r="G655"/>
  <c r="I654" s="1"/>
  <c r="J649"/>
  <c r="K649" s="1"/>
  <c r="M662" l="1"/>
  <c r="N663"/>
  <c r="J650"/>
  <c r="K650" s="1"/>
  <c r="G656"/>
  <c r="I655" s="1"/>
  <c r="M663" l="1"/>
  <c r="N664"/>
  <c r="J651"/>
  <c r="K651" s="1"/>
  <c r="G657"/>
  <c r="I656" s="1"/>
  <c r="M664" l="1"/>
  <c r="N665"/>
  <c r="J652"/>
  <c r="K652" s="1"/>
  <c r="G658"/>
  <c r="I657"/>
  <c r="M665" l="1"/>
  <c r="N666"/>
  <c r="I658"/>
  <c r="G659"/>
  <c r="J653"/>
  <c r="K653" s="1"/>
  <c r="M666" l="1"/>
  <c r="N667"/>
  <c r="G660"/>
  <c r="I659" s="1"/>
  <c r="J654"/>
  <c r="K654" s="1"/>
  <c r="M667" l="1"/>
  <c r="N668"/>
  <c r="J655"/>
  <c r="K655" s="1"/>
  <c r="G661"/>
  <c r="I660" s="1"/>
  <c r="M668" l="1"/>
  <c r="N669"/>
  <c r="G662"/>
  <c r="I661" s="1"/>
  <c r="J656"/>
  <c r="K656" s="1"/>
  <c r="M669" l="1"/>
  <c r="N670"/>
  <c r="J657"/>
  <c r="K657" s="1"/>
  <c r="G663"/>
  <c r="I662" s="1"/>
  <c r="M670" l="1"/>
  <c r="N671"/>
  <c r="J658"/>
  <c r="K658" s="1"/>
  <c r="G664"/>
  <c r="I663"/>
  <c r="M671" l="1"/>
  <c r="N672"/>
  <c r="G665"/>
  <c r="I664" s="1"/>
  <c r="J659"/>
  <c r="K659" s="1"/>
  <c r="M672" l="1"/>
  <c r="N673"/>
  <c r="G666"/>
  <c r="J660"/>
  <c r="K660" s="1"/>
  <c r="M673" l="1"/>
  <c r="N674"/>
  <c r="G667"/>
  <c r="I666" s="1"/>
  <c r="I665"/>
  <c r="M674" l="1"/>
  <c r="N675"/>
  <c r="J662"/>
  <c r="K662" s="1"/>
  <c r="J661"/>
  <c r="K661" s="1"/>
  <c r="G668"/>
  <c r="I667" s="1"/>
  <c r="M675" l="1"/>
  <c r="N676"/>
  <c r="J663"/>
  <c r="K663" s="1"/>
  <c r="G669"/>
  <c r="M676" l="1"/>
  <c r="N677"/>
  <c r="G670"/>
  <c r="I669"/>
  <c r="I668"/>
  <c r="M677" l="1"/>
  <c r="N678"/>
  <c r="J664"/>
  <c r="K664" s="1"/>
  <c r="G671"/>
  <c r="I670" s="1"/>
  <c r="J665"/>
  <c r="K665" s="1"/>
  <c r="M678" l="1"/>
  <c r="N679"/>
  <c r="J666"/>
  <c r="K666" s="1"/>
  <c r="G672"/>
  <c r="I671" s="1"/>
  <c r="M679" l="1"/>
  <c r="N680"/>
  <c r="J667"/>
  <c r="K667" s="1"/>
  <c r="G673"/>
  <c r="I672" s="1"/>
  <c r="M680" l="1"/>
  <c r="N681"/>
  <c r="G674"/>
  <c r="I673"/>
  <c r="J668"/>
  <c r="K668" s="1"/>
  <c r="M681" l="1"/>
  <c r="N682"/>
  <c r="J669"/>
  <c r="K669" s="1"/>
  <c r="G675"/>
  <c r="I674" s="1"/>
  <c r="M682" l="1"/>
  <c r="N683"/>
  <c r="G676"/>
  <c r="I675"/>
  <c r="J670"/>
  <c r="K670" s="1"/>
  <c r="M683" l="1"/>
  <c r="N684"/>
  <c r="J671"/>
  <c r="K671" s="1"/>
  <c r="G677"/>
  <c r="I676" s="1"/>
  <c r="M684" l="1"/>
  <c r="N685"/>
  <c r="J672"/>
  <c r="K672" s="1"/>
  <c r="G678"/>
  <c r="I677"/>
  <c r="M685" l="1"/>
  <c r="N686"/>
  <c r="G679"/>
  <c r="I678" s="1"/>
  <c r="J673"/>
  <c r="K673" s="1"/>
  <c r="M686" l="1"/>
  <c r="N687"/>
  <c r="G680"/>
  <c r="I679" s="1"/>
  <c r="J674"/>
  <c r="K674" s="1"/>
  <c r="M687" l="1"/>
  <c r="N688"/>
  <c r="J675"/>
  <c r="K675" s="1"/>
  <c r="G681"/>
  <c r="M688" l="1"/>
  <c r="N689"/>
  <c r="G682"/>
  <c r="I681" s="1"/>
  <c r="I680"/>
  <c r="M689" l="1"/>
  <c r="N690"/>
  <c r="J676"/>
  <c r="K676" s="1"/>
  <c r="G683"/>
  <c r="J677"/>
  <c r="K677" s="1"/>
  <c r="M690" l="1"/>
  <c r="N691"/>
  <c r="G684"/>
  <c r="G685" s="1"/>
  <c r="G686" s="1"/>
  <c r="I682"/>
  <c r="I683" l="1"/>
  <c r="J679" s="1"/>
  <c r="K679" s="1"/>
  <c r="I685"/>
  <c r="G687"/>
  <c r="I686" s="1"/>
  <c r="M691"/>
  <c r="N692"/>
  <c r="J678"/>
  <c r="K678" s="1"/>
  <c r="I684"/>
  <c r="G688" l="1"/>
  <c r="I687" s="1"/>
  <c r="M692"/>
  <c r="N693"/>
  <c r="J680"/>
  <c r="K680" s="1"/>
  <c r="G689" l="1"/>
  <c r="I688"/>
  <c r="M693"/>
  <c r="N694"/>
  <c r="J681"/>
  <c r="K681" s="1"/>
  <c r="G690" l="1"/>
  <c r="I689"/>
  <c r="J685" s="1"/>
  <c r="K685" s="1"/>
  <c r="M694"/>
  <c r="N695"/>
  <c r="J682"/>
  <c r="K682" s="1"/>
  <c r="G691" l="1"/>
  <c r="G692" s="1"/>
  <c r="M695"/>
  <c r="N696"/>
  <c r="J683"/>
  <c r="K683" s="1"/>
  <c r="I690" l="1"/>
  <c r="I691"/>
  <c r="G693"/>
  <c r="M696"/>
  <c r="N697"/>
  <c r="J684"/>
  <c r="K684" s="1"/>
  <c r="I692" l="1"/>
  <c r="G694"/>
  <c r="I693"/>
  <c r="J686"/>
  <c r="K686" s="1"/>
  <c r="J687"/>
  <c r="K687" s="1"/>
  <c r="M697"/>
  <c r="N698"/>
  <c r="J689" l="1"/>
  <c r="K689" s="1"/>
  <c r="G695"/>
  <c r="I694" s="1"/>
  <c r="J688"/>
  <c r="K688" s="1"/>
  <c r="M698"/>
  <c r="N699"/>
  <c r="J690" l="1"/>
  <c r="K690" s="1"/>
  <c r="G696"/>
  <c r="M699"/>
  <c r="N700"/>
  <c r="G697" l="1"/>
  <c r="I696" s="1"/>
  <c r="I695"/>
  <c r="M700"/>
  <c r="N701"/>
  <c r="J692" l="1"/>
  <c r="K692" s="1"/>
  <c r="J691"/>
  <c r="K691" s="1"/>
  <c r="G698"/>
  <c r="I697"/>
  <c r="M701"/>
  <c r="N702"/>
  <c r="J693" l="1"/>
  <c r="K693" s="1"/>
  <c r="G699"/>
  <c r="I698" s="1"/>
  <c r="M702"/>
  <c r="N703"/>
  <c r="G700" l="1"/>
  <c r="I699" s="1"/>
  <c r="J694"/>
  <c r="K694" s="1"/>
  <c r="M703"/>
  <c r="N704"/>
  <c r="J695" l="1"/>
  <c r="K695" s="1"/>
  <c r="G701"/>
  <c r="G702" s="1"/>
  <c r="M704"/>
  <c r="N705"/>
  <c r="I701" l="1"/>
  <c r="G703"/>
  <c r="I702"/>
  <c r="I700"/>
  <c r="M705"/>
  <c r="N706"/>
  <c r="J696" l="1"/>
  <c r="K696" s="1"/>
  <c r="G704"/>
  <c r="G705" s="1"/>
  <c r="I703"/>
  <c r="J698"/>
  <c r="K698" s="1"/>
  <c r="J697"/>
  <c r="K697" s="1"/>
  <c r="M706"/>
  <c r="N707"/>
  <c r="I704" l="1"/>
  <c r="G706"/>
  <c r="J699"/>
  <c r="K699" s="1"/>
  <c r="M707"/>
  <c r="N708"/>
  <c r="G707" l="1"/>
  <c r="G708" s="1"/>
  <c r="I705"/>
  <c r="J700"/>
  <c r="K700" s="1"/>
  <c r="M708"/>
  <c r="N709"/>
  <c r="I706" l="1"/>
  <c r="J702" s="1"/>
  <c r="K702" s="1"/>
  <c r="J701"/>
  <c r="K701" s="1"/>
  <c r="I707"/>
  <c r="G709"/>
  <c r="I708"/>
  <c r="M709"/>
  <c r="N710"/>
  <c r="J703" l="1"/>
  <c r="K703" s="1"/>
  <c r="J704"/>
  <c r="K704" s="1"/>
  <c r="G710"/>
  <c r="I709"/>
  <c r="J705" s="1"/>
  <c r="K705" s="1"/>
  <c r="M710"/>
  <c r="N711"/>
  <c r="G711" l="1"/>
  <c r="I710" s="1"/>
  <c r="M711"/>
  <c r="N712"/>
  <c r="G712" l="1"/>
  <c r="I711"/>
  <c r="J706"/>
  <c r="K706" s="1"/>
  <c r="M712"/>
  <c r="N713"/>
  <c r="J707" l="1"/>
  <c r="K707" s="1"/>
  <c r="G713"/>
  <c r="I712" s="1"/>
  <c r="M713"/>
  <c r="N714"/>
  <c r="J708" l="1"/>
  <c r="K708" s="1"/>
  <c r="G714"/>
  <c r="I713"/>
  <c r="M714"/>
  <c r="N715"/>
  <c r="J709" l="1"/>
  <c r="K709" s="1"/>
  <c r="G715"/>
  <c r="I714"/>
  <c r="M715"/>
  <c r="N716"/>
  <c r="G716" l="1"/>
  <c r="I715"/>
  <c r="J710"/>
  <c r="K710" s="1"/>
  <c r="M716"/>
  <c r="N717"/>
  <c r="G717" l="1"/>
  <c r="G718" s="1"/>
  <c r="I716"/>
  <c r="J711"/>
  <c r="K711" s="1"/>
  <c r="M717"/>
  <c r="N718"/>
  <c r="I717" l="1"/>
  <c r="G719"/>
  <c r="J712"/>
  <c r="K712" s="1"/>
  <c r="M718"/>
  <c r="N719"/>
  <c r="G720" l="1"/>
  <c r="I719"/>
  <c r="I718"/>
  <c r="J713"/>
  <c r="K713" s="1"/>
  <c r="M719"/>
  <c r="N720"/>
  <c r="J715" l="1"/>
  <c r="K715" s="1"/>
  <c r="J714"/>
  <c r="K714" s="1"/>
  <c r="G721"/>
  <c r="G722" s="1"/>
  <c r="M720"/>
  <c r="N721"/>
  <c r="I720" l="1"/>
  <c r="J716" s="1"/>
  <c r="K716" s="1"/>
  <c r="I721"/>
  <c r="G723"/>
  <c r="M721"/>
  <c r="N722"/>
  <c r="J717" l="1"/>
  <c r="K717" s="1"/>
  <c r="G724"/>
  <c r="I723"/>
  <c r="I722"/>
  <c r="M722"/>
  <c r="N723"/>
  <c r="J719" l="1"/>
  <c r="K719" s="1"/>
  <c r="G725"/>
  <c r="I724" s="1"/>
  <c r="J718"/>
  <c r="K718" s="1"/>
  <c r="M723"/>
  <c r="N724"/>
  <c r="J720" l="1"/>
  <c r="K720" s="1"/>
  <c r="G726"/>
  <c r="G727" s="1"/>
  <c r="M724"/>
  <c r="N725"/>
  <c r="I725" l="1"/>
  <c r="I726"/>
  <c r="G728"/>
  <c r="I727"/>
  <c r="J721"/>
  <c r="K721" s="1"/>
  <c r="M725"/>
  <c r="N726"/>
  <c r="J723" l="1"/>
  <c r="K723" s="1"/>
  <c r="G729"/>
  <c r="I728" s="1"/>
  <c r="J722"/>
  <c r="K722" s="1"/>
  <c r="M726"/>
  <c r="N727"/>
  <c r="J724" l="1"/>
  <c r="K724" s="1"/>
  <c r="G730"/>
  <c r="I729"/>
  <c r="M727"/>
  <c r="N728"/>
  <c r="J725" l="1"/>
  <c r="K725" s="1"/>
  <c r="G731"/>
  <c r="G732" s="1"/>
  <c r="M728"/>
  <c r="N729"/>
  <c r="I730" l="1"/>
  <c r="I731"/>
  <c r="G733"/>
  <c r="M729"/>
  <c r="N730"/>
  <c r="I732" l="1"/>
  <c r="G734"/>
  <c r="G735" s="1"/>
  <c r="J726"/>
  <c r="K726" s="1"/>
  <c r="J727"/>
  <c r="K727" s="1"/>
  <c r="M730"/>
  <c r="N731"/>
  <c r="J728" l="1"/>
  <c r="K728" s="1"/>
  <c r="I734"/>
  <c r="G736"/>
  <c r="I735"/>
  <c r="I733"/>
  <c r="J730" s="1"/>
  <c r="K730" s="1"/>
  <c r="M731"/>
  <c r="N732"/>
  <c r="J731" l="1"/>
  <c r="K731" s="1"/>
  <c r="J729"/>
  <c r="K729" s="1"/>
  <c r="G737"/>
  <c r="I736"/>
  <c r="M732"/>
  <c r="N733"/>
  <c r="G738" l="1"/>
  <c r="I737" s="1"/>
  <c r="J732"/>
  <c r="K732" s="1"/>
  <c r="M733"/>
  <c r="N734"/>
  <c r="J733" l="1"/>
  <c r="K733" s="1"/>
  <c r="G739"/>
  <c r="M734"/>
  <c r="N735"/>
  <c r="G740" l="1"/>
  <c r="I739" s="1"/>
  <c r="I738"/>
  <c r="M735"/>
  <c r="N736"/>
  <c r="J735" l="1"/>
  <c r="K735" s="1"/>
  <c r="J734"/>
  <c r="K734" s="1"/>
  <c r="G741"/>
  <c r="G742" s="1"/>
  <c r="I740"/>
  <c r="M736"/>
  <c r="N737"/>
  <c r="I741" l="1"/>
  <c r="G743"/>
  <c r="J736"/>
  <c r="K736" s="1"/>
  <c r="M737"/>
  <c r="N738"/>
  <c r="I742" l="1"/>
  <c r="G744"/>
  <c r="G745" s="1"/>
  <c r="J737"/>
  <c r="K737" s="1"/>
  <c r="M738"/>
  <c r="N739"/>
  <c r="I744" l="1"/>
  <c r="G746"/>
  <c r="I745"/>
  <c r="I743"/>
  <c r="J738"/>
  <c r="K738" s="1"/>
  <c r="M739"/>
  <c r="N740"/>
  <c r="J741" l="1"/>
  <c r="K741" s="1"/>
  <c r="J739"/>
  <c r="K739" s="1"/>
  <c r="G747"/>
  <c r="I746" s="1"/>
  <c r="J740"/>
  <c r="K740" s="1"/>
  <c r="M740"/>
  <c r="N741"/>
  <c r="J742" l="1"/>
  <c r="K742" s="1"/>
  <c r="G748"/>
  <c r="I747" s="1"/>
  <c r="M741"/>
  <c r="N742"/>
  <c r="G749" l="1"/>
  <c r="I748" s="1"/>
  <c r="J743"/>
  <c r="K743" s="1"/>
  <c r="M742"/>
  <c r="N743"/>
  <c r="G750" l="1"/>
  <c r="I749"/>
  <c r="J744"/>
  <c r="K744" s="1"/>
  <c r="M743"/>
  <c r="N744"/>
  <c r="J745" l="1"/>
  <c r="K745" s="1"/>
  <c r="G751"/>
  <c r="I750" s="1"/>
  <c r="M744"/>
  <c r="N745"/>
  <c r="J746" l="1"/>
  <c r="K746" s="1"/>
  <c r="G752"/>
  <c r="I751" s="1"/>
  <c r="M745"/>
  <c r="N746"/>
  <c r="G753" l="1"/>
  <c r="G754" s="1"/>
  <c r="J747"/>
  <c r="K747" s="1"/>
  <c r="M746"/>
  <c r="N747"/>
  <c r="I752" l="1"/>
  <c r="I753"/>
  <c r="G755"/>
  <c r="M747"/>
  <c r="N748"/>
  <c r="J748" l="1"/>
  <c r="K748" s="1"/>
  <c r="G756"/>
  <c r="I755" s="1"/>
  <c r="J749"/>
  <c r="K749" s="1"/>
  <c r="I754"/>
  <c r="M748"/>
  <c r="N749"/>
  <c r="J750" l="1"/>
  <c r="K750" s="1"/>
  <c r="G757"/>
  <c r="J751"/>
  <c r="K751" s="1"/>
  <c r="M749"/>
  <c r="N750"/>
  <c r="G758" l="1"/>
  <c r="I757" s="1"/>
  <c r="I756"/>
  <c r="M750"/>
  <c r="N751"/>
  <c r="J752" l="1"/>
  <c r="K752" s="1"/>
  <c r="G759"/>
  <c r="I758" s="1"/>
  <c r="J753"/>
  <c r="K753" s="1"/>
  <c r="M751"/>
  <c r="N752"/>
  <c r="G760" l="1"/>
  <c r="I759" s="1"/>
  <c r="J754"/>
  <c r="K754" s="1"/>
  <c r="M752"/>
  <c r="N753"/>
  <c r="G761" l="1"/>
  <c r="G762" s="1"/>
  <c r="I760"/>
  <c r="J755"/>
  <c r="K755" s="1"/>
  <c r="M753"/>
  <c r="N754"/>
  <c r="I761" l="1"/>
  <c r="G763"/>
  <c r="J756"/>
  <c r="K756" s="1"/>
  <c r="M754"/>
  <c r="N755"/>
  <c r="G764" l="1"/>
  <c r="I763" s="1"/>
  <c r="I762"/>
  <c r="J757"/>
  <c r="K757" s="1"/>
  <c r="M755"/>
  <c r="N756"/>
  <c r="J759" l="1"/>
  <c r="K759" s="1"/>
  <c r="J758"/>
  <c r="K758" s="1"/>
  <c r="G765"/>
  <c r="I764"/>
  <c r="M756"/>
  <c r="N757"/>
  <c r="G766" l="1"/>
  <c r="I765" s="1"/>
  <c r="J760"/>
  <c r="K760" s="1"/>
  <c r="M757"/>
  <c r="N758"/>
  <c r="G767" l="1"/>
  <c r="I766" s="1"/>
  <c r="J761"/>
  <c r="K761" s="1"/>
  <c r="M758"/>
  <c r="N759"/>
  <c r="G768" l="1"/>
  <c r="I767"/>
  <c r="J762"/>
  <c r="K762" s="1"/>
  <c r="M759"/>
  <c r="N760"/>
  <c r="J763" l="1"/>
  <c r="K763" s="1"/>
  <c r="G769"/>
  <c r="I768"/>
  <c r="M760"/>
  <c r="N761"/>
  <c r="J764" l="1"/>
  <c r="K764" s="1"/>
  <c r="G770"/>
  <c r="I769" s="1"/>
  <c r="M761"/>
  <c r="N762"/>
  <c r="G771" l="1"/>
  <c r="G772" s="1"/>
  <c r="I770"/>
  <c r="J765"/>
  <c r="K765" s="1"/>
  <c r="M762"/>
  <c r="N763"/>
  <c r="J766" l="1"/>
  <c r="K766" s="1"/>
  <c r="I771"/>
  <c r="G773"/>
  <c r="I772"/>
  <c r="M763"/>
  <c r="N764"/>
  <c r="J767" l="1"/>
  <c r="K767" s="1"/>
  <c r="J768"/>
  <c r="K768" s="1"/>
  <c r="G774"/>
  <c r="I773" s="1"/>
  <c r="M764"/>
  <c r="N765"/>
  <c r="J769" l="1"/>
  <c r="K769" s="1"/>
  <c r="G775"/>
  <c r="I774"/>
  <c r="M765"/>
  <c r="N766"/>
  <c r="G776" l="1"/>
  <c r="I775"/>
  <c r="J770"/>
  <c r="K770" s="1"/>
  <c r="M766"/>
  <c r="N767"/>
  <c r="G777" l="1"/>
  <c r="I776"/>
  <c r="J771"/>
  <c r="K771" s="1"/>
  <c r="M767"/>
  <c r="N768"/>
  <c r="J772" l="1"/>
  <c r="K772" s="1"/>
  <c r="G778"/>
  <c r="I777" s="1"/>
  <c r="M768"/>
  <c r="N769"/>
  <c r="J773" l="1"/>
  <c r="K773" s="1"/>
  <c r="G779"/>
  <c r="I778" s="1"/>
  <c r="M769"/>
  <c r="N770"/>
  <c r="G780" l="1"/>
  <c r="I779"/>
  <c r="J774"/>
  <c r="K774" s="1"/>
  <c r="M770"/>
  <c r="N771"/>
  <c r="G781" l="1"/>
  <c r="I780"/>
  <c r="J775"/>
  <c r="K775" s="1"/>
  <c r="M771"/>
  <c r="N772"/>
  <c r="J776" l="1"/>
  <c r="K776" s="1"/>
  <c r="G782"/>
  <c r="I781" s="1"/>
  <c r="M772"/>
  <c r="N773"/>
  <c r="J777" l="1"/>
  <c r="K777" s="1"/>
  <c r="G783"/>
  <c r="I782"/>
  <c r="M773"/>
  <c r="N774"/>
  <c r="J778" l="1"/>
  <c r="K778" s="1"/>
  <c r="G784"/>
  <c r="I783" s="1"/>
  <c r="M774"/>
  <c r="N775"/>
  <c r="J779" l="1"/>
  <c r="K779" s="1"/>
  <c r="G785"/>
  <c r="I784" s="1"/>
  <c r="M775"/>
  <c r="N776"/>
  <c r="G786" l="1"/>
  <c r="I785"/>
  <c r="J780"/>
  <c r="K780" s="1"/>
  <c r="M776"/>
  <c r="N777"/>
  <c r="J781" l="1"/>
  <c r="K781" s="1"/>
  <c r="G787"/>
  <c r="I786" s="1"/>
  <c r="M777"/>
  <c r="N778"/>
  <c r="J782" l="1"/>
  <c r="K782" s="1"/>
  <c r="G788"/>
  <c r="I787" s="1"/>
  <c r="M778"/>
  <c r="N779"/>
  <c r="J783" l="1"/>
  <c r="K783" s="1"/>
  <c r="G789"/>
  <c r="M779"/>
  <c r="N780"/>
  <c r="G790" l="1"/>
  <c r="I789" s="1"/>
  <c r="I788"/>
  <c r="M780"/>
  <c r="N781"/>
  <c r="J785" l="1"/>
  <c r="K785" s="1"/>
  <c r="J784"/>
  <c r="K784" s="1"/>
  <c r="G791"/>
  <c r="I790" s="1"/>
  <c r="M781"/>
  <c r="N782"/>
  <c r="J786" l="1"/>
  <c r="K786" s="1"/>
  <c r="G792"/>
  <c r="I791" s="1"/>
  <c r="M782"/>
  <c r="N783"/>
  <c r="G793" l="1"/>
  <c r="I792" s="1"/>
  <c r="J787"/>
  <c r="K787" s="1"/>
  <c r="M783"/>
  <c r="N784"/>
  <c r="G794" l="1"/>
  <c r="I793" s="1"/>
  <c r="J788"/>
  <c r="K788" s="1"/>
  <c r="M784"/>
  <c r="N785"/>
  <c r="J789" l="1"/>
  <c r="K789" s="1"/>
  <c r="G795"/>
  <c r="I794"/>
  <c r="M785"/>
  <c r="N786"/>
  <c r="J790" l="1"/>
  <c r="K790" s="1"/>
  <c r="G796"/>
  <c r="I795"/>
  <c r="M786"/>
  <c r="N787"/>
  <c r="G797" l="1"/>
  <c r="I796"/>
  <c r="J791"/>
  <c r="K791" s="1"/>
  <c r="M787"/>
  <c r="N788"/>
  <c r="G798" l="1"/>
  <c r="I797"/>
  <c r="J792"/>
  <c r="K792" s="1"/>
  <c r="M788"/>
  <c r="N789"/>
  <c r="G799" l="1"/>
  <c r="G800" s="1"/>
  <c r="J793"/>
  <c r="K793" s="1"/>
  <c r="M789"/>
  <c r="N790"/>
  <c r="I798" l="1"/>
  <c r="J794" s="1"/>
  <c r="K794" s="1"/>
  <c r="I799"/>
  <c r="G801"/>
  <c r="I800"/>
  <c r="M790"/>
  <c r="N791"/>
  <c r="J795" l="1"/>
  <c r="K795" s="1"/>
  <c r="J796"/>
  <c r="K796" s="1"/>
  <c r="G802"/>
  <c r="I801" s="1"/>
  <c r="M791"/>
  <c r="N792"/>
  <c r="G803" l="1"/>
  <c r="G804" s="1"/>
  <c r="I802"/>
  <c r="J797"/>
  <c r="K797" s="1"/>
  <c r="M792"/>
  <c r="N793"/>
  <c r="J798" l="1"/>
  <c r="K798" s="1"/>
  <c r="I803"/>
  <c r="G805"/>
  <c r="G806" s="1"/>
  <c r="M793"/>
  <c r="N794"/>
  <c r="I805" l="1"/>
  <c r="G807"/>
  <c r="I804"/>
  <c r="J799"/>
  <c r="K799" s="1"/>
  <c r="M794"/>
  <c r="N795"/>
  <c r="J801" l="1"/>
  <c r="K801" s="1"/>
  <c r="J800"/>
  <c r="K800" s="1"/>
  <c r="I806"/>
  <c r="G808"/>
  <c r="I807"/>
  <c r="M795"/>
  <c r="N796"/>
  <c r="J802" l="1"/>
  <c r="K802" s="1"/>
  <c r="J803"/>
  <c r="K803" s="1"/>
  <c r="G809"/>
  <c r="I808"/>
  <c r="M796"/>
  <c r="N797"/>
  <c r="G810" l="1"/>
  <c r="I809" s="1"/>
  <c r="J804"/>
  <c r="K804" s="1"/>
  <c r="M797"/>
  <c r="N798"/>
  <c r="G811" l="1"/>
  <c r="I810"/>
  <c r="J805"/>
  <c r="K805" s="1"/>
  <c r="M798"/>
  <c r="N799"/>
  <c r="G812" l="1"/>
  <c r="I811" s="1"/>
  <c r="J806"/>
  <c r="K806" s="1"/>
  <c r="M799"/>
  <c r="N800"/>
  <c r="J807" l="1"/>
  <c r="K807" s="1"/>
  <c r="G813"/>
  <c r="I812"/>
  <c r="M800"/>
  <c r="N801"/>
  <c r="J808" l="1"/>
  <c r="K808" s="1"/>
  <c r="G814"/>
  <c r="I813" s="1"/>
  <c r="M801"/>
  <c r="N802"/>
  <c r="J809" l="1"/>
  <c r="K809" s="1"/>
  <c r="G815"/>
  <c r="I814" s="1"/>
  <c r="M802"/>
  <c r="N803"/>
  <c r="J810" l="1"/>
  <c r="K810" s="1"/>
  <c r="G816"/>
  <c r="I815" s="1"/>
  <c r="M803"/>
  <c r="N804"/>
  <c r="G817" l="1"/>
  <c r="I816"/>
  <c r="J811"/>
  <c r="K811" s="1"/>
  <c r="M804"/>
  <c r="N805"/>
  <c r="J812" l="1"/>
  <c r="K812" s="1"/>
  <c r="G818"/>
  <c r="M805"/>
  <c r="N806"/>
  <c r="G819" l="1"/>
  <c r="I818" s="1"/>
  <c r="I817"/>
  <c r="M806"/>
  <c r="N807"/>
  <c r="J814" l="1"/>
  <c r="K814" s="1"/>
  <c r="J813"/>
  <c r="K813" s="1"/>
  <c r="I819"/>
  <c r="G820"/>
  <c r="M807"/>
  <c r="N808"/>
  <c r="J815" l="1"/>
  <c r="K815" s="1"/>
  <c r="G821"/>
  <c r="G822" s="1"/>
  <c r="I820"/>
  <c r="M808"/>
  <c r="N809"/>
  <c r="I821" l="1"/>
  <c r="G823"/>
  <c r="J816"/>
  <c r="K816" s="1"/>
  <c r="M809"/>
  <c r="N810"/>
  <c r="J817" l="1"/>
  <c r="K817" s="1"/>
  <c r="G824"/>
  <c r="I823" s="1"/>
  <c r="I822"/>
  <c r="M810"/>
  <c r="N811"/>
  <c r="J818" l="1"/>
  <c r="K818" s="1"/>
  <c r="G825"/>
  <c r="G826" s="1"/>
  <c r="J819"/>
  <c r="K819" s="1"/>
  <c r="M811"/>
  <c r="N812"/>
  <c r="I824" l="1"/>
  <c r="I825"/>
  <c r="G827"/>
  <c r="I826" s="1"/>
  <c r="M812"/>
  <c r="N813"/>
  <c r="J822" l="1"/>
  <c r="K822" s="1"/>
  <c r="J821"/>
  <c r="K821" s="1"/>
  <c r="G828"/>
  <c r="I827"/>
  <c r="J820"/>
  <c r="K820" s="1"/>
  <c r="M813"/>
  <c r="N814"/>
  <c r="J823" l="1"/>
  <c r="K823" s="1"/>
  <c r="G829"/>
  <c r="I828" s="1"/>
  <c r="M814"/>
  <c r="N815"/>
  <c r="G830" l="1"/>
  <c r="I829" s="1"/>
  <c r="J824"/>
  <c r="K824" s="1"/>
  <c r="M815"/>
  <c r="N816"/>
  <c r="G831" l="1"/>
  <c r="I830" s="1"/>
  <c r="J825"/>
  <c r="K825" s="1"/>
  <c r="M816"/>
  <c r="N817"/>
  <c r="G832" l="1"/>
  <c r="J826"/>
  <c r="K826" s="1"/>
  <c r="M817"/>
  <c r="N818"/>
  <c r="G833" l="1"/>
  <c r="I832" s="1"/>
  <c r="I831"/>
  <c r="M818"/>
  <c r="N819"/>
  <c r="J827" l="1"/>
  <c r="K827" s="1"/>
  <c r="G834"/>
  <c r="I833"/>
  <c r="J828"/>
  <c r="K828" s="1"/>
  <c r="M819"/>
  <c r="N820"/>
  <c r="J829" l="1"/>
  <c r="K829" s="1"/>
  <c r="G835"/>
  <c r="I834" s="1"/>
  <c r="M820"/>
  <c r="N821"/>
  <c r="J830" l="1"/>
  <c r="K830" s="1"/>
  <c r="G836"/>
  <c r="I835" s="1"/>
  <c r="M821"/>
  <c r="N822"/>
  <c r="J831" l="1"/>
  <c r="K831" s="1"/>
  <c r="G837"/>
  <c r="I836"/>
  <c r="M822"/>
  <c r="N823"/>
  <c r="G838" l="1"/>
  <c r="I837" s="1"/>
  <c r="J832"/>
  <c r="K832" s="1"/>
  <c r="M823"/>
  <c r="N824"/>
  <c r="G839" l="1"/>
  <c r="I838"/>
  <c r="J833"/>
  <c r="K833" s="1"/>
  <c r="M824"/>
  <c r="N825"/>
  <c r="J834" l="1"/>
  <c r="K834" s="1"/>
  <c r="G840"/>
  <c r="M825"/>
  <c r="N826"/>
  <c r="G841" l="1"/>
  <c r="I840" s="1"/>
  <c r="I839"/>
  <c r="M826"/>
  <c r="N827"/>
  <c r="J836" l="1"/>
  <c r="K836" s="1"/>
  <c r="J835"/>
  <c r="K835" s="1"/>
  <c r="G842"/>
  <c r="I841" s="1"/>
  <c r="M827"/>
  <c r="N828"/>
  <c r="G843" l="1"/>
  <c r="G844" s="1"/>
  <c r="J837"/>
  <c r="K837" s="1"/>
  <c r="M828"/>
  <c r="N829"/>
  <c r="I842" l="1"/>
  <c r="I843"/>
  <c r="G845"/>
  <c r="I844"/>
  <c r="J838"/>
  <c r="K838" s="1"/>
  <c r="M829"/>
  <c r="N830"/>
  <c r="J840" l="1"/>
  <c r="K840" s="1"/>
  <c r="G846"/>
  <c r="J839"/>
  <c r="K839" s="1"/>
  <c r="M830"/>
  <c r="N831"/>
  <c r="G847" l="1"/>
  <c r="I846"/>
  <c r="I845"/>
  <c r="M831"/>
  <c r="N832"/>
  <c r="J841" l="1"/>
  <c r="K841" s="1"/>
  <c r="G848"/>
  <c r="I847"/>
  <c r="J842"/>
  <c r="K842" s="1"/>
  <c r="M832"/>
  <c r="N833"/>
  <c r="G849" l="1"/>
  <c r="I848"/>
  <c r="J843"/>
  <c r="K843" s="1"/>
  <c r="M833"/>
  <c r="N834"/>
  <c r="G850" l="1"/>
  <c r="I849" s="1"/>
  <c r="J844"/>
  <c r="K844" s="1"/>
  <c r="M834"/>
  <c r="N835"/>
  <c r="G851" l="1"/>
  <c r="I850" s="1"/>
  <c r="J845"/>
  <c r="K845" s="1"/>
  <c r="M835"/>
  <c r="N836"/>
  <c r="J846" l="1"/>
  <c r="K846" s="1"/>
  <c r="G852"/>
  <c r="I851"/>
  <c r="M836"/>
  <c r="N837"/>
  <c r="J847" l="1"/>
  <c r="K847" s="1"/>
  <c r="G853"/>
  <c r="G854" s="1"/>
  <c r="M837"/>
  <c r="N838"/>
  <c r="I852" l="1"/>
  <c r="J848" s="1"/>
  <c r="K848" s="1"/>
  <c r="I853"/>
  <c r="G855"/>
  <c r="I854" s="1"/>
  <c r="M838"/>
  <c r="N839"/>
  <c r="J849" l="1"/>
  <c r="K849" s="1"/>
  <c r="J850"/>
  <c r="K850" s="1"/>
  <c r="G856"/>
  <c r="I855" s="1"/>
  <c r="M839"/>
  <c r="N840"/>
  <c r="G857" l="1"/>
  <c r="I856" s="1"/>
  <c r="J851"/>
  <c r="K851" s="1"/>
  <c r="M840"/>
  <c r="N841"/>
  <c r="G858" l="1"/>
  <c r="I857"/>
  <c r="J852"/>
  <c r="K852" s="1"/>
  <c r="M841"/>
  <c r="N842"/>
  <c r="G859" l="1"/>
  <c r="I858"/>
  <c r="J853"/>
  <c r="K853" s="1"/>
  <c r="M842"/>
  <c r="N843"/>
  <c r="J854" l="1"/>
  <c r="K854" s="1"/>
  <c r="G860"/>
  <c r="I859" s="1"/>
  <c r="M843"/>
  <c r="N844"/>
  <c r="G861" l="1"/>
  <c r="I860"/>
  <c r="J855"/>
  <c r="K855" s="1"/>
  <c r="M844"/>
  <c r="N845"/>
  <c r="G862" l="1"/>
  <c r="I861" s="1"/>
  <c r="J856"/>
  <c r="K856" s="1"/>
  <c r="M845"/>
  <c r="N846"/>
  <c r="J857" l="1"/>
  <c r="K857" s="1"/>
  <c r="G863"/>
  <c r="M846"/>
  <c r="N847"/>
  <c r="G864" l="1"/>
  <c r="I863" s="1"/>
  <c r="I862"/>
  <c r="M847"/>
  <c r="N848"/>
  <c r="J859" l="1"/>
  <c r="K859" s="1"/>
  <c r="J858"/>
  <c r="K858" s="1"/>
  <c r="G865"/>
  <c r="G866" s="1"/>
  <c r="M848"/>
  <c r="N849"/>
  <c r="I864" l="1"/>
  <c r="J860" s="1"/>
  <c r="K860" s="1"/>
  <c r="I865"/>
  <c r="G867"/>
  <c r="G868" s="1"/>
  <c r="M849"/>
  <c r="N850"/>
  <c r="I866" l="1"/>
  <c r="J862" s="1"/>
  <c r="K862" s="1"/>
  <c r="I867"/>
  <c r="G869"/>
  <c r="I868"/>
  <c r="J861"/>
  <c r="K861" s="1"/>
  <c r="M850"/>
  <c r="N851"/>
  <c r="J863" l="1"/>
  <c r="K863" s="1"/>
  <c r="G870"/>
  <c r="I869" s="1"/>
  <c r="J865" s="1"/>
  <c r="K865" s="1"/>
  <c r="J864"/>
  <c r="K864" s="1"/>
  <c r="M851"/>
  <c r="N852"/>
  <c r="G871" l="1"/>
  <c r="I870"/>
  <c r="M852"/>
  <c r="N853"/>
  <c r="G872" l="1"/>
  <c r="I871" s="1"/>
  <c r="J866"/>
  <c r="K866" s="1"/>
  <c r="M853"/>
  <c r="N854"/>
  <c r="G873" l="1"/>
  <c r="I872"/>
  <c r="J867"/>
  <c r="K867" s="1"/>
  <c r="M854"/>
  <c r="N855"/>
  <c r="G874" l="1"/>
  <c r="I873"/>
  <c r="J868"/>
  <c r="K868" s="1"/>
  <c r="M855"/>
  <c r="N856"/>
  <c r="J869" l="1"/>
  <c r="K869" s="1"/>
  <c r="G875"/>
  <c r="I874" s="1"/>
  <c r="M856"/>
  <c r="N857"/>
  <c r="J870" l="1"/>
  <c r="K870" s="1"/>
  <c r="G876"/>
  <c r="I875"/>
  <c r="M857"/>
  <c r="N858"/>
  <c r="G877" l="1"/>
  <c r="I876" s="1"/>
  <c r="J871"/>
  <c r="K871" s="1"/>
  <c r="M858"/>
  <c r="N859"/>
  <c r="J872" l="1"/>
  <c r="K872" s="1"/>
  <c r="G878"/>
  <c r="M859"/>
  <c r="N860"/>
  <c r="G879" l="1"/>
  <c r="I878" s="1"/>
  <c r="I877"/>
  <c r="M860"/>
  <c r="N861"/>
  <c r="J874" l="1"/>
  <c r="K874" s="1"/>
  <c r="J873"/>
  <c r="K873" s="1"/>
  <c r="G880"/>
  <c r="I879" s="1"/>
  <c r="M861"/>
  <c r="N862"/>
  <c r="J875" l="1"/>
  <c r="K875" s="1"/>
  <c r="G881"/>
  <c r="I880" s="1"/>
  <c r="M862"/>
  <c r="N863"/>
  <c r="J876" l="1"/>
  <c r="K876" s="1"/>
  <c r="G882"/>
  <c r="I881" s="1"/>
  <c r="M863"/>
  <c r="N864"/>
  <c r="J877" l="1"/>
  <c r="K877" s="1"/>
  <c r="G883"/>
  <c r="I882" s="1"/>
  <c r="M864"/>
  <c r="N865"/>
  <c r="J878" l="1"/>
  <c r="K878" s="1"/>
  <c r="G884"/>
  <c r="I883" s="1"/>
  <c r="M865"/>
  <c r="N866"/>
  <c r="J879" l="1"/>
  <c r="K879" s="1"/>
  <c r="G885"/>
  <c r="G886" s="1"/>
  <c r="M866"/>
  <c r="N867"/>
  <c r="I884" l="1"/>
  <c r="I885"/>
  <c r="G887"/>
  <c r="I886" s="1"/>
  <c r="J880"/>
  <c r="K880" s="1"/>
  <c r="M867"/>
  <c r="N868"/>
  <c r="J882" l="1"/>
  <c r="K882" s="1"/>
  <c r="G888"/>
  <c r="J881"/>
  <c r="K881" s="1"/>
  <c r="M868"/>
  <c r="N869"/>
  <c r="G889" l="1"/>
  <c r="I888" s="1"/>
  <c r="I887"/>
  <c r="M869"/>
  <c r="N870"/>
  <c r="J883" l="1"/>
  <c r="K883" s="1"/>
  <c r="G890"/>
  <c r="I889" s="1"/>
  <c r="J884"/>
  <c r="K884" s="1"/>
  <c r="M870"/>
  <c r="N871"/>
  <c r="J885" l="1"/>
  <c r="K885" s="1"/>
  <c r="G891"/>
  <c r="G892" s="1"/>
  <c r="M871"/>
  <c r="N872"/>
  <c r="I890" l="1"/>
  <c r="I891"/>
  <c r="G893"/>
  <c r="I892"/>
  <c r="J886"/>
  <c r="K886" s="1"/>
  <c r="M872"/>
  <c r="N873"/>
  <c r="G894" l="1"/>
  <c r="I893" s="1"/>
  <c r="J888"/>
  <c r="K888" s="1"/>
  <c r="J887"/>
  <c r="K887" s="1"/>
  <c r="M873"/>
  <c r="N874"/>
  <c r="G895" l="1"/>
  <c r="I894" s="1"/>
  <c r="J889"/>
  <c r="K889" s="1"/>
  <c r="M874"/>
  <c r="N875"/>
  <c r="G896" l="1"/>
  <c r="I895" s="1"/>
  <c r="J890"/>
  <c r="K890" s="1"/>
  <c r="M875"/>
  <c r="N876"/>
  <c r="G897" l="1"/>
  <c r="G898" s="1"/>
  <c r="J891"/>
  <c r="K891" s="1"/>
  <c r="M876"/>
  <c r="N877"/>
  <c r="I897" l="1"/>
  <c r="G899"/>
  <c r="I898"/>
  <c r="I896"/>
  <c r="M877"/>
  <c r="N878"/>
  <c r="J892" l="1"/>
  <c r="K892" s="1"/>
  <c r="J894"/>
  <c r="K894" s="1"/>
  <c r="G900"/>
  <c r="I899" s="1"/>
  <c r="J893"/>
  <c r="K893" s="1"/>
  <c r="M878"/>
  <c r="N879"/>
  <c r="J895" l="1"/>
  <c r="K895" s="1"/>
  <c r="G901"/>
  <c r="I900" s="1"/>
  <c r="M879"/>
  <c r="N880"/>
  <c r="J896" l="1"/>
  <c r="K896" s="1"/>
  <c r="G902"/>
  <c r="I901" s="1"/>
  <c r="M880"/>
  <c r="N881"/>
  <c r="G903" l="1"/>
  <c r="I902"/>
  <c r="J897"/>
  <c r="K897" s="1"/>
  <c r="M881"/>
  <c r="N882"/>
  <c r="G904" l="1"/>
  <c r="I903" s="1"/>
  <c r="J898"/>
  <c r="K898" s="1"/>
  <c r="M882"/>
  <c r="N883"/>
  <c r="G905" l="1"/>
  <c r="I904"/>
  <c r="J899"/>
  <c r="K899" s="1"/>
  <c r="M883"/>
  <c r="N884"/>
  <c r="J900" l="1"/>
  <c r="K900" s="1"/>
  <c r="G906"/>
  <c r="I905" s="1"/>
  <c r="M884"/>
  <c r="N885"/>
  <c r="J901" l="1"/>
  <c r="K901" s="1"/>
  <c r="G907"/>
  <c r="I906"/>
  <c r="M885"/>
  <c r="N886"/>
  <c r="J902" l="1"/>
  <c r="K902" s="1"/>
  <c r="G908"/>
  <c r="I907" s="1"/>
  <c r="M886"/>
  <c r="N887"/>
  <c r="G909" l="1"/>
  <c r="I908"/>
  <c r="J903"/>
  <c r="K903" s="1"/>
  <c r="M887"/>
  <c r="N888"/>
  <c r="J904" l="1"/>
  <c r="K904" s="1"/>
  <c r="G910"/>
  <c r="I909" s="1"/>
  <c r="M888"/>
  <c r="N889"/>
  <c r="G911" l="1"/>
  <c r="I910" s="1"/>
  <c r="J905"/>
  <c r="K905" s="1"/>
  <c r="M889"/>
  <c r="N890"/>
  <c r="J906" l="1"/>
  <c r="K906" s="1"/>
  <c r="I911"/>
  <c r="G912"/>
  <c r="M890"/>
  <c r="N891"/>
  <c r="G913" l="1"/>
  <c r="I912"/>
  <c r="J907"/>
  <c r="K907" s="1"/>
  <c r="M891"/>
  <c r="N892"/>
  <c r="J908" l="1"/>
  <c r="K908" s="1"/>
  <c r="G914"/>
  <c r="I913"/>
  <c r="M892"/>
  <c r="N893"/>
  <c r="G915" l="1"/>
  <c r="I914" s="1"/>
  <c r="J909"/>
  <c r="K909" s="1"/>
  <c r="M893"/>
  <c r="N894"/>
  <c r="J910" l="1"/>
  <c r="K910" s="1"/>
  <c r="G916"/>
  <c r="M894"/>
  <c r="N895"/>
  <c r="G917" l="1"/>
  <c r="I916" s="1"/>
  <c r="I915"/>
  <c r="M895"/>
  <c r="N896"/>
  <c r="J911" l="1"/>
  <c r="K911" s="1"/>
  <c r="J912"/>
  <c r="K912" s="1"/>
  <c r="G918"/>
  <c r="M896"/>
  <c r="N897"/>
  <c r="G919" l="1"/>
  <c r="I918" s="1"/>
  <c r="I917"/>
  <c r="M897"/>
  <c r="N898"/>
  <c r="J914" l="1"/>
  <c r="K914" s="1"/>
  <c r="J913"/>
  <c r="K913" s="1"/>
  <c r="G920"/>
  <c r="I919" s="1"/>
  <c r="M898"/>
  <c r="N899"/>
  <c r="J915" l="1"/>
  <c r="K915" s="1"/>
  <c r="G921"/>
  <c r="I920"/>
  <c r="M899"/>
  <c r="N900"/>
  <c r="G922" l="1"/>
  <c r="I921"/>
  <c r="J916"/>
  <c r="K916" s="1"/>
  <c r="M900"/>
  <c r="N901"/>
  <c r="J917" l="1"/>
  <c r="K917" s="1"/>
  <c r="G923"/>
  <c r="I922" s="1"/>
  <c r="M901"/>
  <c r="N902"/>
  <c r="J918" l="1"/>
  <c r="K918" s="1"/>
  <c r="G924"/>
  <c r="M902"/>
  <c r="N903"/>
  <c r="G925" l="1"/>
  <c r="I924" s="1"/>
  <c r="I923"/>
  <c r="M903"/>
  <c r="N904"/>
  <c r="J920" l="1"/>
  <c r="K920" s="1"/>
  <c r="J919"/>
  <c r="K919" s="1"/>
  <c r="G926"/>
  <c r="I925" s="1"/>
  <c r="M904"/>
  <c r="N905"/>
  <c r="J921" l="1"/>
  <c r="K921" s="1"/>
  <c r="G927"/>
  <c r="I926" s="1"/>
  <c r="M905"/>
  <c r="N906"/>
  <c r="G928" l="1"/>
  <c r="I927" s="1"/>
  <c r="J923" s="1"/>
  <c r="K923" s="1"/>
  <c r="J922"/>
  <c r="K922" s="1"/>
  <c r="M906"/>
  <c r="N907"/>
  <c r="G929" l="1"/>
  <c r="I928" s="1"/>
  <c r="J924" s="1"/>
  <c r="K924" s="1"/>
  <c r="M907"/>
  <c r="N908"/>
  <c r="G930" l="1"/>
  <c r="I929"/>
  <c r="J925" s="1"/>
  <c r="K925" s="1"/>
  <c r="M908"/>
  <c r="N909"/>
  <c r="G931" l="1"/>
  <c r="I930" s="1"/>
  <c r="J926" s="1"/>
  <c r="K926" s="1"/>
  <c r="M909"/>
  <c r="N910"/>
  <c r="G932" l="1"/>
  <c r="I931"/>
  <c r="J927" s="1"/>
  <c r="K927" s="1"/>
  <c r="M910"/>
  <c r="N911"/>
  <c r="G933" l="1"/>
  <c r="I932"/>
  <c r="J928" s="1"/>
  <c r="K928" s="1"/>
  <c r="M911"/>
  <c r="N912"/>
  <c r="G934" l="1"/>
  <c r="I933"/>
  <c r="J929" s="1"/>
  <c r="K929" s="1"/>
  <c r="M912"/>
  <c r="N913"/>
  <c r="G935" l="1"/>
  <c r="G936" s="1"/>
  <c r="G937" s="1"/>
  <c r="G938" s="1"/>
  <c r="G939" s="1"/>
  <c r="G940" s="1"/>
  <c r="G941" s="1"/>
  <c r="G942" s="1"/>
  <c r="G943" s="1"/>
  <c r="G944" s="1"/>
  <c r="G945" s="1"/>
  <c r="G946" s="1"/>
  <c r="G947" s="1"/>
  <c r="G948" s="1"/>
  <c r="G949" s="1"/>
  <c r="G950" s="1"/>
  <c r="G951" s="1"/>
  <c r="G952" s="1"/>
  <c r="G953" s="1"/>
  <c r="G954" s="1"/>
  <c r="G955" s="1"/>
  <c r="G956" s="1"/>
  <c r="G957" s="1"/>
  <c r="G958" s="1"/>
  <c r="G959" s="1"/>
  <c r="G960" s="1"/>
  <c r="I934"/>
  <c r="M913"/>
  <c r="N914"/>
  <c r="F20" l="1"/>
  <c r="J930"/>
  <c r="K930" s="1"/>
  <c r="M914"/>
  <c r="N915"/>
  <c r="F23" l="1"/>
  <c r="M915"/>
  <c r="N916"/>
  <c r="M916" l="1"/>
  <c r="N917"/>
  <c r="M917" l="1"/>
  <c r="N918"/>
  <c r="M918" l="1"/>
  <c r="N919"/>
  <c r="M919" l="1"/>
  <c r="N920"/>
  <c r="M920" l="1"/>
  <c r="N921"/>
  <c r="M921" l="1"/>
  <c r="N922"/>
  <c r="M922" l="1"/>
  <c r="N923"/>
  <c r="M923" l="1"/>
  <c r="N924"/>
  <c r="M924" l="1"/>
  <c r="N925"/>
  <c r="M925" l="1"/>
  <c r="N926"/>
  <c r="M926" l="1"/>
  <c r="Q52" s="1"/>
  <c r="N927"/>
  <c r="M927" l="1"/>
  <c r="Q51" s="1"/>
  <c r="N928"/>
  <c r="M928" l="1"/>
  <c r="Q50" s="1"/>
  <c r="N929"/>
  <c r="M929" l="1"/>
  <c r="Q49" s="1"/>
  <c r="N930"/>
  <c r="M930" l="1"/>
  <c r="N931"/>
  <c r="Q48" l="1"/>
  <c r="M931"/>
  <c r="Q47" s="1"/>
  <c r="N932"/>
  <c r="M932" l="1"/>
  <c r="Q46" s="1"/>
  <c r="N933"/>
  <c r="M933" l="1"/>
  <c r="Q45" s="1"/>
  <c r="N934"/>
  <c r="M934" l="1"/>
  <c r="Q44" s="1"/>
  <c r="N935"/>
  <c r="M935" l="1"/>
  <c r="N936"/>
  <c r="M936" l="1"/>
  <c r="N937"/>
  <c r="M937" l="1"/>
  <c r="N938"/>
  <c r="M938" l="1"/>
  <c r="N939"/>
  <c r="M939" l="1"/>
  <c r="N940"/>
  <c r="M940" l="1"/>
  <c r="N941"/>
  <c r="M941" l="1"/>
  <c r="N942"/>
  <c r="M942" l="1"/>
  <c r="N943"/>
  <c r="M943" l="1"/>
  <c r="N944"/>
  <c r="M944" l="1"/>
  <c r="N945"/>
  <c r="M945" l="1"/>
  <c r="N946"/>
  <c r="M946" l="1"/>
  <c r="N947"/>
  <c r="M947" l="1"/>
  <c r="N948"/>
  <c r="M948" s="1"/>
</calcChain>
</file>

<file path=xl/connections.xml><?xml version="1.0" encoding="utf-8"?>
<connections xmlns="http://schemas.openxmlformats.org/spreadsheetml/2006/main">
  <connection id="1" name="temp1" type="6" refreshedVersion="3" background="1" saveData="1">
    <textPr codePage="437" sourceFile="C:\STEVE\temp.txt" delimited="0">
      <textFields count="3">
        <textField/>
        <textField position="6"/>
        <textField position="28"/>
      </textFields>
    </textPr>
  </connection>
</connections>
</file>

<file path=xl/sharedStrings.xml><?xml version="1.0" encoding="utf-8"?>
<sst xmlns="http://schemas.openxmlformats.org/spreadsheetml/2006/main" count="374" uniqueCount="258">
  <si>
    <t xml:space="preserve">IGBP PAGES/World Data Center for Paleoclimatology </t>
  </si>
  <si>
    <t xml:space="preserve">DESCRIPTION: </t>
  </si>
  <si>
    <t>DATA:</t>
  </si>
  <si>
    <t>Year</t>
  </si>
  <si>
    <t>TempDev</t>
  </si>
  <si>
    <t>Bin Notes</t>
  </si>
  <si>
    <t>Begin Bin</t>
  </si>
  <si>
    <t>Bin Avr</t>
  </si>
  <si>
    <t>Δt</t>
  </si>
  <si>
    <t>Gaps in the</t>
  </si>
  <si>
    <t>data limit this</t>
  </si>
  <si>
    <t>TS to kyr</t>
  </si>
  <si>
    <t>Least Sq:</t>
  </si>
  <si>
    <t>Slope</t>
  </si>
  <si>
    <t>Intercept</t>
  </si>
  <si>
    <t># Interpolated</t>
  </si>
  <si>
    <t>Observations</t>
  </si>
  <si>
    <t>BP Observ</t>
  </si>
  <si>
    <t>2.12 yr bins</t>
  </si>
  <si>
    <t>2-Center</t>
  </si>
  <si>
    <t>19-Avr</t>
  </si>
  <si>
    <t>19 BP</t>
  </si>
  <si>
    <t>6.36 yr bins</t>
  </si>
  <si>
    <t>6-Center</t>
  </si>
  <si>
    <t>57-Avr</t>
  </si>
  <si>
    <t>57 BP</t>
  </si>
  <si>
    <t>19 Model</t>
  </si>
  <si>
    <t>Cycles</t>
  </si>
  <si>
    <t>Correlations</t>
  </si>
  <si>
    <t>57 Model</t>
  </si>
  <si>
    <t>85%</t>
  </si>
  <si>
    <t>Lag (yrs)</t>
  </si>
  <si>
    <t xml:space="preserve">NAME OF DATA SET: 2,000-Year Northern Hemisphere Temperature Reconstruction </t>
  </si>
  <si>
    <t>LAST UPDATE: 2/2005 (Original receipt by WDC Paleo)</t>
  </si>
  <si>
    <t>CONTRIBUTOR: Anders Moberg, Stockholm University</t>
  </si>
  <si>
    <t>IGBP PAGES/WDCA CONTRIBUTION SERIES NUMBER: 2005-019</t>
  </si>
  <si>
    <t xml:space="preserve">SUGGESTED DATA CITATION: Moberg, A., et al. 2005. </t>
  </si>
  <si>
    <t xml:space="preserve">2,000-Year Northern Hemisphere Temperature Reconstruction. </t>
  </si>
  <si>
    <t>Data Contribution Series # 2005-019.</t>
  </si>
  <si>
    <t>NOAA/NGDC Paleoclimatology Program, Boulder CO, USA.</t>
  </si>
  <si>
    <t xml:space="preserve">ORIGINAL REFERENCE: </t>
  </si>
  <si>
    <t xml:space="preserve">Moberg, A., D.M. Sonechkin, K. Holmgren, N.M. Datsenko and W. Karlén. 2005. </t>
  </si>
  <si>
    <t xml:space="preserve">Highly variable Northern Hemisphere temperatures reconstructed from low- </t>
  </si>
  <si>
    <t>and high-resolution proxy data.</t>
  </si>
  <si>
    <t xml:space="preserve">Nature, Vol. 433, No. 7026, pp. 613-617, 10 February 2005. </t>
  </si>
  <si>
    <t>ABSTRACT:</t>
  </si>
  <si>
    <t>A number of reconstructions of millennial-scale climate variability</t>
  </si>
  <si>
    <t>have been carried out in order to understand patterns of</t>
  </si>
  <si>
    <t>natural climate variability, on decade to century timescales, and</t>
  </si>
  <si>
    <t>the role of anthropogenic forcing. These reconstructions have</t>
  </si>
  <si>
    <t>mainly used tree-ring data and other data sets of annual to</t>
  </si>
  <si>
    <t>decadal resolution. Lake and ocean sediments have a lower</t>
  </si>
  <si>
    <t>time resolution, but provide climate information at multicentennial</t>
  </si>
  <si>
    <t>timescales that may not be captured by tree-ring data.</t>
  </si>
  <si>
    <t>Here we reconstruct Northern Hemisphere temperatures for</t>
  </si>
  <si>
    <t>the past 2,000 years by combining low-resolution proxies with</t>
  </si>
  <si>
    <t>tree-ring data, using a wavelet transform technique to achieve</t>
  </si>
  <si>
    <t>timescale-dependent processing of the data. Our reconstruction</t>
  </si>
  <si>
    <t>shows larger multicentennial variability than most previous</t>
  </si>
  <si>
    <t>multi-proxy reconstructions, but agrees well with temperatures</t>
  </si>
  <si>
    <t>reconstructed from borehole measurements and with</t>
  </si>
  <si>
    <t>temperatures obtained with a general circulation model.</t>
  </si>
  <si>
    <t>According to our reconstruction, high temperatures - similar</t>
  </si>
  <si>
    <t>to those observed in the twentieth century before 1990-</t>
  </si>
  <si>
    <t>occurred around AD 1000 to 1100, and minimum temperatures</t>
  </si>
  <si>
    <t>that are about 0.7K below the average of 1961-90 occurred</t>
  </si>
  <si>
    <t>around AD 1600. This large natural variability in the past suggests</t>
  </si>
  <si>
    <t>an important role of natural multicentennial variability that is</t>
  </si>
  <si>
    <t>likely to continue.</t>
  </si>
  <si>
    <t xml:space="preserve"> </t>
  </si>
  <si>
    <t xml:space="preserve">GEOGRAPHIC REGION: Northern Hemisphere </t>
  </si>
  <si>
    <t>PERIOD OF RECORD:  1 - 1979 AD</t>
  </si>
  <si>
    <t xml:space="preserve">Reconstructed Northern Hemisphere temperatures for the past 2,000 years </t>
  </si>
  <si>
    <t xml:space="preserve">calculated by combining low-resolution proxies with tree-ring data, </t>
  </si>
  <si>
    <t xml:space="preserve">using a wavelet transform technique to achieve timescale-dependent </t>
  </si>
  <si>
    <t>processing of the data.</t>
  </si>
  <si>
    <t xml:space="preserve">All data are given as temperature anomalies (K) from the Northern Hemisphere annual mean </t>
  </si>
  <si>
    <t>temperature 1961-90 average. Lack of data are indicated with -9.9999</t>
  </si>
  <si>
    <t>Moberg et al. 2005 2,000-Year Northern Hemisphere Temperature Reconstruction</t>
  </si>
  <si>
    <t>Column 1: Year from AD 1 to 1979.</t>
  </si>
  <si>
    <t>Column 2: Full reconstruction AD 1-1979 (red series in Fig. 2b).</t>
  </si>
  <si>
    <t>Column 3: Low-frequency component AD 133-1925 (blue curve in Fig. 2b and 2d).</t>
  </si>
  <si>
    <t xml:space="preserve">Column 4: Lower bound for uncertainty in the low-frequency component due to </t>
  </si>
  <si>
    <t xml:space="preserve">the variance among low-resolution proxes (uncertainty A in supplementary method 1), </t>
  </si>
  <si>
    <t>(medium-blue band in Fig. 2d).</t>
  </si>
  <si>
    <t>Column 5: As column 4, but upper bound.</t>
  </si>
  <si>
    <t xml:space="preserve">Column 6: Lower bound for the combination of the uncertainty A and that due to the </t>
  </si>
  <si>
    <t xml:space="preserve">determination of the variance scaling factor used in the calibration (uncertainty B), </t>
  </si>
  <si>
    <t>(light-blue band in Fig. 2d).</t>
  </si>
  <si>
    <t>Column 7: As column 6, but upper bound</t>
  </si>
  <si>
    <t xml:space="preserve">Column 8: Lower bound for the combined uncertainties A and B and that due to the </t>
  </si>
  <si>
    <t>determination of the constant adjustment term (uncertainty C), (outermost blue band in Fig. 2d).</t>
  </si>
  <si>
    <t>Column 9: As column 8, but upper bound.</t>
  </si>
  <si>
    <t>Global climate during last 2000 years  -- Moberg</t>
  </si>
  <si>
    <t>90%</t>
  </si>
  <si>
    <t>to 1970</t>
  </si>
  <si>
    <t>19.1 yr bins</t>
  </si>
  <si>
    <t>19-Center</t>
  </si>
  <si>
    <t>172-Avr</t>
  </si>
  <si>
    <t>172 BP</t>
  </si>
  <si>
    <t>172 Model</t>
  </si>
  <si>
    <t>33 cycles</t>
  </si>
  <si>
    <t>57.3 yr bins</t>
  </si>
  <si>
    <t>57-Center</t>
  </si>
  <si>
    <t>516-Avr</t>
  </si>
  <si>
    <t>516 BP</t>
  </si>
  <si>
    <t>516 Model</t>
  </si>
  <si>
    <t>3 cycles</t>
  </si>
  <si>
    <t>Cells</t>
  </si>
  <si>
    <t>14 to 41</t>
  </si>
  <si>
    <t>from 230</t>
  </si>
  <si>
    <t>to 1777</t>
  </si>
  <si>
    <t>from 78 AD</t>
  </si>
  <si>
    <t>12 to 108</t>
  </si>
  <si>
    <t>to 1911</t>
  </si>
  <si>
    <t>11 cycles</t>
  </si>
  <si>
    <t>35%</t>
  </si>
  <si>
    <t>25%</t>
  </si>
  <si>
    <t>12 to 309</t>
  </si>
  <si>
    <t>from 65 AD</t>
  </si>
  <si>
    <t>to 1955</t>
  </si>
  <si>
    <t>Actual</t>
  </si>
  <si>
    <t>14 to 314</t>
  </si>
  <si>
    <t>315 615</t>
  </si>
  <si>
    <t>616 to 930</t>
  </si>
  <si>
    <t>35 cycles</t>
  </si>
  <si>
    <t>from 1304</t>
  </si>
  <si>
    <t>from 665</t>
  </si>
  <si>
    <t>to 1302</t>
  </si>
  <si>
    <t>from 27</t>
  </si>
  <si>
    <t>to 663</t>
  </si>
  <si>
    <t>Lead = 3.325 Years</t>
  </si>
  <si>
    <t>Lead = 1.300 Years</t>
  </si>
  <si>
    <t>Lead = 8.62 Years</t>
  </si>
  <si>
    <t>95%</t>
  </si>
  <si>
    <t>Table E17.1.1 – Information about the 2000-Year Climate Time-Series.</t>
  </si>
  <si>
    <t>Description</t>
  </si>
  <si>
    <t>Details for this Time-Series</t>
  </si>
  <si>
    <t>Data Source</t>
  </si>
  <si>
    <t>Brief description of the data</t>
  </si>
  <si>
    <t>Global climate during the past 2,000 years.</t>
  </si>
  <si>
    <t>Abbreviated reference</t>
  </si>
  <si>
    <r>
      <t xml:space="preserve">Moberg </t>
    </r>
    <r>
      <rPr>
        <i/>
        <sz val="11"/>
        <rFont val="Times New Roman"/>
        <family val="1"/>
      </rPr>
      <t>et al</t>
    </r>
    <r>
      <rPr>
        <sz val="11"/>
        <rFont val="Times New Roman"/>
        <family val="1"/>
      </rPr>
      <t>., 2005</t>
    </r>
  </si>
  <si>
    <t>Details about the data source</t>
  </si>
  <si>
    <t>NOAA’s NGDC, Data Contribution Series # 2005-019</t>
  </si>
  <si>
    <t>Original Time-Series</t>
  </si>
  <si>
    <t>Beginning time</t>
  </si>
  <si>
    <t>1 A.D.</t>
  </si>
  <si>
    <t>Ending time</t>
  </si>
  <si>
    <t>1979 A.D.</t>
  </si>
  <si>
    <t>No. of samples (observations)</t>
  </si>
  <si>
    <t>Estimated ages: Mean error</t>
  </si>
  <si>
    <t>1 year (inferred)</t>
  </si>
  <si>
    <t>Estimated ages: Minimum error</t>
  </si>
  <si>
    <t>0 years (inferred)</t>
  </si>
  <si>
    <t>Estimated ages: Maximum error</t>
  </si>
  <si>
    <t>5 years (inferred)</t>
  </si>
  <si>
    <t>Table E17.2.1 – 2000-Year Global Climate Proxy:  Data Preparation.</t>
  </si>
  <si>
    <t>Preparation Summary</t>
  </si>
  <si>
    <t>Test # 1</t>
  </si>
  <si>
    <t>Test # 2</t>
  </si>
  <si>
    <t>Test # 3</t>
  </si>
  <si>
    <t>Test # 4</t>
  </si>
  <si>
    <t>Test # 5</t>
  </si>
  <si>
    <t>Test # 6</t>
  </si>
  <si>
    <t>Data Preparation Steps</t>
  </si>
  <si>
    <t>19.1-yr</t>
  </si>
  <si>
    <t>57.3-yr</t>
  </si>
  <si>
    <t>172-yr</t>
  </si>
  <si>
    <t>516-yr</t>
  </si>
  <si>
    <t>Bin Sizes for Histogram</t>
  </si>
  <si>
    <t>2.12-yr</t>
  </si>
  <si>
    <t>6.37-yr</t>
  </si>
  <si>
    <t>Detrending Method</t>
  </si>
  <si>
    <t>BP filter</t>
  </si>
  <si>
    <t>Band-Pass Filter Used</t>
  </si>
  <si>
    <t>1-9 cell</t>
  </si>
  <si>
    <t>Moving Avr. Indentation</t>
  </si>
  <si>
    <t>4 cell</t>
  </si>
  <si>
    <t>Empty Bins Interpolated</t>
  </si>
  <si>
    <t>Beginning Time of Test</t>
  </si>
  <si>
    <t>Ending Time of Test</t>
  </si>
  <si>
    <t>Basic Time-Series Stats</t>
  </si>
  <si>
    <t>Number of observations</t>
  </si>
  <si>
    <t>Approximate # of cycles</t>
  </si>
  <si>
    <t>Minimum</t>
  </si>
  <si>
    <t>1st Quartile</t>
  </si>
  <si>
    <t>2nd Quartile (Median)</t>
  </si>
  <si>
    <t>3rd Quartile</t>
  </si>
  <si>
    <t>Maximum</t>
  </si>
  <si>
    <t>Average (Mean)</t>
  </si>
  <si>
    <t>Standard Error of Mean</t>
  </si>
  <si>
    <t>Lower C.L. of the Mean</t>
  </si>
  <si>
    <t>Upper C.L. of the Mean</t>
  </si>
  <si>
    <t>Variance</t>
  </si>
  <si>
    <t>Standard Deviation</t>
  </si>
  <si>
    <t>Skewness</t>
  </si>
  <si>
    <t>Kurtosis</t>
  </si>
  <si>
    <t>Table E17.3.1 – Results from 2000-Year Global Climate Proxy Tests.</t>
  </si>
  <si>
    <t>Least Squares Tests Test Preparation Steps</t>
  </si>
  <si>
    <t>Stat. Signif. from p-value</t>
  </si>
  <si>
    <t>N.S.</t>
  </si>
  <si>
    <r>
      <t>Practical Signif. (Adj. R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</si>
  <si>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t>Lomb-Scargle Period’gm</t>
  </si>
  <si>
    <t>Estimated Wavelength</t>
  </si>
  <si>
    <t>24.82-yr</t>
  </si>
  <si>
    <t>18.43-yr</t>
  </si>
  <si>
    <t>16.11-yr</t>
  </si>
  <si>
    <t>48.85-yr</t>
  </si>
  <si>
    <t>105.8-yr</t>
  </si>
  <si>
    <t>380.9-yr</t>
  </si>
  <si>
    <t>p-value</t>
  </si>
  <si>
    <t>Secondary Wavelength</t>
  </si>
  <si>
    <t>8.881-yr</t>
  </si>
  <si>
    <t>9.272-yr</t>
  </si>
  <si>
    <t>10.900-yr</t>
  </si>
  <si>
    <t>54.28-yr</t>
  </si>
  <si>
    <t>53.79-yr</t>
  </si>
  <si>
    <t>---</t>
  </si>
  <si>
    <t>Smoothed Periodogram</t>
  </si>
  <si>
    <t>15.36-yr</t>
  </si>
  <si>
    <t>18.57-yr</t>
  </si>
  <si>
    <t>15.99-yr</t>
  </si>
  <si>
    <t>50.21-yr</t>
  </si>
  <si>
    <t>120.0-yr</t>
  </si>
  <si>
    <t>465.8-yr</t>
  </si>
  <si>
    <t>Confidence Level</t>
  </si>
  <si>
    <t>9.119-yr</t>
  </si>
  <si>
    <t>9.793-yr</t>
  </si>
  <si>
    <t>10.87-yr</t>
  </si>
  <si>
    <t>33.57-yr</t>
  </si>
  <si>
    <t>52.29-yr</t>
  </si>
  <si>
    <t>Correlation &amp; Lag Tests</t>
  </si>
  <si>
    <t>Correlation with lag</t>
  </si>
  <si>
    <t xml:space="preserve">Offset used with Model </t>
  </si>
  <si>
    <t>3.33-yr</t>
  </si>
  <si>
    <t>1.30-yr</t>
  </si>
  <si>
    <t>8.62-yr</t>
  </si>
  <si>
    <t>-3.8-yr</t>
  </si>
  <si>
    <t>37.8-yr</t>
  </si>
  <si>
    <t>26.5-yr</t>
  </si>
  <si>
    <t>Input data</t>
  </si>
  <si>
    <t>used in</t>
  </si>
  <si>
    <t>periodogram</t>
  </si>
  <si>
    <t>scripts.</t>
  </si>
  <si>
    <t>File Name</t>
  </si>
  <si>
    <t>Climate_a_19-yr.txt</t>
  </si>
  <si>
    <t>Climate_b_19-yr.txt</t>
  </si>
  <si>
    <t>Climate_c_19-yr.txt</t>
  </si>
  <si>
    <t>Climate_d_57-yr.txt</t>
  </si>
  <si>
    <t>Climate_e_172-yr.txt</t>
  </si>
  <si>
    <t>Climate_f_516-yr.txt</t>
  </si>
  <si>
    <t>Periodogram for 19.1-year test 1.</t>
  </si>
  <si>
    <t>Periodogram for 57.3-year test.</t>
  </si>
  <si>
    <t>Periodogram for 516-year test.</t>
  </si>
  <si>
    <t>Periodogram for 172-year test.</t>
  </si>
  <si>
    <t>Periodogram for 19.1-year test 3.</t>
  </si>
  <si>
    <t>Periodogram for 19.1-year test 2.</t>
  </si>
</sst>
</file>

<file path=xl/styles.xml><?xml version="1.0" encoding="utf-8"?>
<styleSheet xmlns="http://schemas.openxmlformats.org/spreadsheetml/2006/main">
  <numFmts count="3">
    <numFmt numFmtId="164" formatCode="0.00000"/>
    <numFmt numFmtId="165" formatCode="0.000"/>
    <numFmt numFmtId="166" formatCode="0.0000000"/>
  </numFmts>
  <fonts count="44">
    <font>
      <sz val="10"/>
      <name val="Arial"/>
      <family val="2"/>
    </font>
    <font>
      <sz val="11"/>
      <color theme="1"/>
      <name val="Courier New"/>
      <family val="2"/>
    </font>
    <font>
      <sz val="11"/>
      <color theme="1"/>
      <name val="Courier New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11"/>
      <color rgb="FF006100"/>
      <name val="Courier New"/>
      <family val="2"/>
    </font>
    <font>
      <sz val="11"/>
      <color rgb="FF9C0006"/>
      <name val="Courier New"/>
      <family val="2"/>
    </font>
    <font>
      <sz val="11"/>
      <color rgb="FF9C6500"/>
      <name val="Courier New"/>
      <family val="2"/>
    </font>
    <font>
      <sz val="11"/>
      <color rgb="FF3F3F76"/>
      <name val="Courier New"/>
      <family val="2"/>
    </font>
    <font>
      <b/>
      <sz val="11"/>
      <color rgb="FF3F3F3F"/>
      <name val="Courier New"/>
      <family val="2"/>
    </font>
    <font>
      <b/>
      <sz val="11"/>
      <color rgb="FFFA7D00"/>
      <name val="Courier New"/>
      <family val="2"/>
    </font>
    <font>
      <sz val="11"/>
      <color rgb="FFFA7D00"/>
      <name val="Courier New"/>
      <family val="2"/>
    </font>
    <font>
      <b/>
      <sz val="11"/>
      <color theme="0"/>
      <name val="Courier New"/>
      <family val="2"/>
    </font>
    <font>
      <sz val="11"/>
      <color rgb="FFFF0000"/>
      <name val="Courier New"/>
      <family val="2"/>
    </font>
    <font>
      <i/>
      <sz val="11"/>
      <color rgb="FF7F7F7F"/>
      <name val="Courier New"/>
      <family val="2"/>
    </font>
    <font>
      <b/>
      <sz val="11"/>
      <color theme="1"/>
      <name val="Courier New"/>
      <family val="2"/>
    </font>
    <font>
      <sz val="11"/>
      <color theme="0"/>
      <name val="Courier New"/>
      <family val="2"/>
    </font>
    <font>
      <sz val="9"/>
      <name val="Geneva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name val="Geneva"/>
    </font>
    <font>
      <sz val="10"/>
      <name val="Geneva"/>
    </font>
    <font>
      <b/>
      <sz val="10"/>
      <name val="Times New Roman"/>
      <family val="1"/>
    </font>
    <font>
      <sz val="12"/>
      <name val="宋体"/>
    </font>
    <font>
      <sz val="10"/>
      <name val="Helv"/>
    </font>
    <font>
      <sz val="10"/>
      <name val="Helvetica-Narrow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0"/>
      <name val="Arial Unicode MS"/>
      <family val="2"/>
    </font>
    <font>
      <sz val="11"/>
      <name val="Calibri"/>
      <family val="2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i/>
      <sz val="11"/>
      <name val="Times New Roman"/>
      <family val="1"/>
    </font>
    <font>
      <vertAlign val="superscript"/>
      <sz val="11"/>
      <color rgb="FF000000"/>
      <name val="Times New Roman"/>
      <family val="1"/>
    </font>
    <font>
      <sz val="2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23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/>
    <xf numFmtId="0" fontId="5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" fillId="0" borderId="0"/>
    <xf numFmtId="0" fontId="24" fillId="0" borderId="0"/>
    <xf numFmtId="0" fontId="5" fillId="0" borderId="0"/>
    <xf numFmtId="0" fontId="26" fillId="0" borderId="0"/>
    <xf numFmtId="0" fontId="26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2" fillId="0" borderId="0"/>
    <xf numFmtId="0" fontId="22" fillId="0" borderId="0"/>
    <xf numFmtId="0" fontId="5" fillId="0" borderId="0"/>
    <xf numFmtId="0" fontId="5" fillId="0" borderId="0"/>
    <xf numFmtId="0" fontId="29" fillId="0" borderId="0"/>
    <xf numFmtId="0" fontId="26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24" fillId="0" borderId="0"/>
    <xf numFmtId="0" fontId="26" fillId="0" borderId="0"/>
    <xf numFmtId="0" fontId="22" fillId="0" borderId="0"/>
    <xf numFmtId="0" fontId="5" fillId="0" borderId="0"/>
    <xf numFmtId="0" fontId="31" fillId="0" borderId="0"/>
    <xf numFmtId="0" fontId="5" fillId="0" borderId="0"/>
    <xf numFmtId="0" fontId="22" fillId="0" borderId="0"/>
    <xf numFmtId="0" fontId="27" fillId="0" borderId="0"/>
    <xf numFmtId="0" fontId="5" fillId="0" borderId="0"/>
    <xf numFmtId="0" fontId="22" fillId="0" borderId="0"/>
    <xf numFmtId="0" fontId="2" fillId="0" borderId="0"/>
    <xf numFmtId="0" fontId="30" fillId="0" borderId="0"/>
    <xf numFmtId="0" fontId="2" fillId="0" borderId="0"/>
    <xf numFmtId="0" fontId="22" fillId="0" borderId="0"/>
    <xf numFmtId="0" fontId="5" fillId="0" borderId="0"/>
    <xf numFmtId="0" fontId="22" fillId="0" borderId="0"/>
    <xf numFmtId="0" fontId="2" fillId="0" borderId="0"/>
    <xf numFmtId="0" fontId="22" fillId="0" borderId="0"/>
    <xf numFmtId="0" fontId="5" fillId="0" borderId="0"/>
    <xf numFmtId="0" fontId="2" fillId="0" borderId="0"/>
    <xf numFmtId="0" fontId="22" fillId="0" borderId="0"/>
    <xf numFmtId="0" fontId="5" fillId="0" borderId="0"/>
    <xf numFmtId="0" fontId="22" fillId="0" borderId="0"/>
    <xf numFmtId="0" fontId="22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/>
    <xf numFmtId="0" fontId="22" fillId="0" borderId="0"/>
    <xf numFmtId="0" fontId="22" fillId="0" borderId="0"/>
    <xf numFmtId="0" fontId="1" fillId="0" borderId="0"/>
    <xf numFmtId="0" fontId="5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22" fillId="0" borderId="0"/>
    <xf numFmtId="0" fontId="5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7">
    <xf numFmtId="0" fontId="0" fillId="0" borderId="0" xfId="0"/>
    <xf numFmtId="0" fontId="3" fillId="0" borderId="0" xfId="0" applyFont="1"/>
    <xf numFmtId="0" fontId="4" fillId="0" borderId="0" xfId="0" applyFont="1"/>
    <xf numFmtId="164" fontId="0" fillId="0" borderId="0" xfId="0" applyNumberFormat="1"/>
    <xf numFmtId="164" fontId="3" fillId="0" borderId="0" xfId="0" applyNumberFormat="1" applyFont="1"/>
    <xf numFmtId="0" fontId="3" fillId="33" borderId="0" xfId="0" applyFont="1" applyFill="1"/>
    <xf numFmtId="0" fontId="0" fillId="33" borderId="0" xfId="0" applyFill="1"/>
    <xf numFmtId="165" fontId="0" fillId="0" borderId="0" xfId="0" applyNumberFormat="1"/>
    <xf numFmtId="0" fontId="22" fillId="0" borderId="0" xfId="41"/>
    <xf numFmtId="0" fontId="5" fillId="0" borderId="0" xfId="42"/>
    <xf numFmtId="0" fontId="23" fillId="0" borderId="0" xfId="49" applyFont="1"/>
    <xf numFmtId="0" fontId="23" fillId="0" borderId="0" xfId="42" applyFont="1"/>
    <xf numFmtId="0" fontId="32" fillId="33" borderId="0" xfId="47" applyFont="1" applyFill="1"/>
    <xf numFmtId="0" fontId="25" fillId="33" borderId="0" xfId="47" applyFont="1" applyFill="1"/>
    <xf numFmtId="0" fontId="23" fillId="33" borderId="0" xfId="50" applyFont="1" applyFill="1"/>
    <xf numFmtId="165" fontId="28" fillId="0" borderId="0" xfId="50" applyNumberFormat="1" applyFont="1" applyAlignment="1">
      <alignment horizontal="center"/>
    </xf>
    <xf numFmtId="165" fontId="23" fillId="0" borderId="0" xfId="50" applyNumberFormat="1" applyFont="1"/>
    <xf numFmtId="2" fontId="23" fillId="33" borderId="0" xfId="50" applyNumberFormat="1" applyFont="1" applyFill="1" applyAlignment="1">
      <alignment horizontal="center"/>
    </xf>
    <xf numFmtId="2" fontId="28" fillId="33" borderId="0" xfId="50" applyNumberFormat="1" applyFont="1" applyFill="1" applyAlignment="1">
      <alignment horizontal="center"/>
    </xf>
    <xf numFmtId="0" fontId="23" fillId="0" borderId="0" xfId="74" applyFont="1" applyFill="1"/>
    <xf numFmtId="0" fontId="28" fillId="0" borderId="0" xfId="74" applyFont="1" applyFill="1"/>
    <xf numFmtId="0" fontId="23" fillId="0" borderId="0" xfId="74" applyFont="1" applyFill="1" applyAlignment="1">
      <alignment horizontal="left"/>
    </xf>
    <xf numFmtId="1" fontId="23" fillId="0" borderId="0" xfId="74" applyNumberFormat="1" applyFont="1" applyFill="1" applyAlignment="1">
      <alignment horizontal="left"/>
    </xf>
    <xf numFmtId="166" fontId="23" fillId="0" borderId="0" xfId="74" applyNumberFormat="1" applyFont="1" applyFill="1" applyAlignment="1">
      <alignment horizontal="left"/>
    </xf>
    <xf numFmtId="165" fontId="23" fillId="0" borderId="0" xfId="74" applyNumberFormat="1" applyFont="1" applyAlignment="1">
      <alignment horizontal="left"/>
    </xf>
    <xf numFmtId="0" fontId="23" fillId="0" borderId="0" xfId="50" applyFont="1" applyFill="1"/>
    <xf numFmtId="0" fontId="23" fillId="0" borderId="0" xfId="49" applyFont="1"/>
    <xf numFmtId="0" fontId="23" fillId="33" borderId="0" xfId="50" applyFont="1" applyFill="1"/>
    <xf numFmtId="165" fontId="28" fillId="0" borderId="0" xfId="50" applyNumberFormat="1" applyFont="1" applyAlignment="1">
      <alignment horizontal="center"/>
    </xf>
    <xf numFmtId="165" fontId="23" fillId="0" borderId="0" xfId="50" applyNumberFormat="1" applyFont="1"/>
    <xf numFmtId="2" fontId="23" fillId="33" borderId="0" xfId="50" applyNumberFormat="1" applyFont="1" applyFill="1" applyAlignment="1">
      <alignment horizontal="center"/>
    </xf>
    <xf numFmtId="2" fontId="28" fillId="33" borderId="0" xfId="50" applyNumberFormat="1" applyFont="1" applyFill="1" applyAlignment="1">
      <alignment horizontal="center"/>
    </xf>
    <xf numFmtId="0" fontId="23" fillId="0" borderId="0" xfId="74" applyFont="1" applyFill="1"/>
    <xf numFmtId="0" fontId="28" fillId="0" borderId="0" xfId="74" applyFont="1" applyFill="1"/>
    <xf numFmtId="0" fontId="23" fillId="0" borderId="0" xfId="74" applyFont="1" applyFill="1" applyAlignment="1">
      <alignment horizontal="left"/>
    </xf>
    <xf numFmtId="1" fontId="23" fillId="0" borderId="0" xfId="74" applyNumberFormat="1" applyFont="1" applyFill="1" applyAlignment="1">
      <alignment horizontal="left"/>
    </xf>
    <xf numFmtId="166" fontId="23" fillId="0" borderId="0" xfId="74" applyNumberFormat="1" applyFont="1" applyFill="1" applyAlignment="1">
      <alignment horizontal="left"/>
    </xf>
    <xf numFmtId="165" fontId="23" fillId="0" borderId="0" xfId="74" applyNumberFormat="1" applyFont="1" applyAlignment="1">
      <alignment horizontal="left"/>
    </xf>
    <xf numFmtId="165" fontId="23" fillId="0" borderId="0" xfId="66" applyNumberFormat="1" applyFont="1" applyFill="1"/>
    <xf numFmtId="165" fontId="28" fillId="0" borderId="0" xfId="66" applyNumberFormat="1" applyFont="1" applyFill="1"/>
    <xf numFmtId="0" fontId="23" fillId="0" borderId="0" xfId="50" applyFont="1" applyFill="1"/>
    <xf numFmtId="1" fontId="28" fillId="0" borderId="0" xfId="66" applyNumberFormat="1" applyFont="1" applyFill="1" applyAlignment="1">
      <alignment horizontal="center"/>
    </xf>
    <xf numFmtId="1" fontId="23" fillId="0" borderId="0" xfId="66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165" fontId="33" fillId="0" borderId="0" xfId="66" applyNumberFormat="1" applyFont="1" applyFill="1"/>
    <xf numFmtId="165" fontId="23" fillId="0" borderId="0" xfId="66" applyNumberFormat="1" applyFont="1" applyFill="1" applyAlignment="1">
      <alignment horizontal="right"/>
    </xf>
    <xf numFmtId="165" fontId="28" fillId="0" borderId="0" xfId="66" applyNumberFormat="1" applyFont="1" applyFill="1" applyAlignment="1">
      <alignment horizontal="right"/>
    </xf>
    <xf numFmtId="1" fontId="33" fillId="0" borderId="0" xfId="66" applyNumberFormat="1" applyFont="1" applyFill="1" applyAlignment="1">
      <alignment horizontal="center"/>
    </xf>
    <xf numFmtId="165" fontId="23" fillId="0" borderId="0" xfId="66" quotePrefix="1" applyNumberFormat="1" applyFont="1" applyFill="1" applyAlignment="1">
      <alignment horizontal="right"/>
    </xf>
    <xf numFmtId="165" fontId="34" fillId="0" borderId="0" xfId="50" applyNumberFormat="1" applyFont="1"/>
    <xf numFmtId="0" fontId="3" fillId="0" borderId="0" xfId="0" applyFont="1" applyAlignment="1">
      <alignment horizontal="right"/>
    </xf>
    <xf numFmtId="0" fontId="35" fillId="0" borderId="0" xfId="0" applyFont="1"/>
    <xf numFmtId="0" fontId="0" fillId="0" borderId="0" xfId="0" applyAlignment="1">
      <alignment horizontal="right"/>
    </xf>
    <xf numFmtId="165" fontId="28" fillId="0" borderId="0" xfId="50" applyNumberFormat="1" applyFont="1"/>
    <xf numFmtId="165" fontId="33" fillId="0" borderId="0" xfId="50" applyNumberFormat="1" applyFont="1"/>
    <xf numFmtId="0" fontId="28" fillId="0" borderId="0" xfId="0" applyFont="1" applyAlignment="1">
      <alignment horizontal="right"/>
    </xf>
    <xf numFmtId="165" fontId="33" fillId="0" borderId="0" xfId="66" applyNumberFormat="1" applyFont="1" applyFill="1" applyAlignment="1">
      <alignment horizontal="right"/>
    </xf>
    <xf numFmtId="165" fontId="0" fillId="0" borderId="0" xfId="0" applyNumberFormat="1" applyAlignment="1">
      <alignment horizontal="right"/>
    </xf>
    <xf numFmtId="0" fontId="37" fillId="0" borderId="0" xfId="0" applyFont="1" applyAlignment="1">
      <alignment horizontal="justify"/>
    </xf>
    <xf numFmtId="0" fontId="39" fillId="0" borderId="10" xfId="0" applyFont="1" applyBorder="1"/>
    <xf numFmtId="0" fontId="39" fillId="0" borderId="11" xfId="0" applyFont="1" applyBorder="1"/>
    <xf numFmtId="0" fontId="39" fillId="34" borderId="12" xfId="0" applyFont="1" applyFill="1" applyBorder="1"/>
    <xf numFmtId="0" fontId="36" fillId="34" borderId="13" xfId="0" applyFont="1" applyFill="1" applyBorder="1"/>
    <xf numFmtId="0" fontId="39" fillId="34" borderId="13" xfId="0" applyFont="1" applyFill="1" applyBorder="1"/>
    <xf numFmtId="0" fontId="39" fillId="0" borderId="12" xfId="0" applyFont="1" applyBorder="1"/>
    <xf numFmtId="0" fontId="36" fillId="0" borderId="13" xfId="0" applyFont="1" applyBorder="1"/>
    <xf numFmtId="0" fontId="40" fillId="0" borderId="12" xfId="0" applyFont="1" applyBorder="1"/>
    <xf numFmtId="0" fontId="40" fillId="0" borderId="13" xfId="0" applyFont="1" applyBorder="1"/>
    <xf numFmtId="0" fontId="37" fillId="0" borderId="13" xfId="0" applyFont="1" applyBorder="1"/>
    <xf numFmtId="0" fontId="40" fillId="34" borderId="12" xfId="0" applyFont="1" applyFill="1" applyBorder="1"/>
    <xf numFmtId="0" fontId="40" fillId="34" borderId="13" xfId="0" applyFont="1" applyFill="1" applyBorder="1"/>
    <xf numFmtId="0" fontId="40" fillId="0" borderId="14" xfId="0" applyFont="1" applyBorder="1"/>
    <xf numFmtId="0" fontId="40" fillId="0" borderId="15" xfId="0" applyFont="1" applyBorder="1"/>
    <xf numFmtId="3" fontId="40" fillId="0" borderId="13" xfId="0" applyNumberFormat="1" applyFont="1" applyBorder="1" applyAlignment="1">
      <alignment horizontal="left"/>
    </xf>
    <xf numFmtId="0" fontId="38" fillId="0" borderId="0" xfId="0" applyFont="1" applyAlignment="1">
      <alignment horizontal="left"/>
    </xf>
    <xf numFmtId="0" fontId="39" fillId="0" borderId="16" xfId="0" applyFont="1" applyBorder="1" applyAlignment="1">
      <alignment horizontal="right"/>
    </xf>
    <xf numFmtId="0" fontId="39" fillId="0" borderId="16" xfId="0" applyFont="1" applyBorder="1" applyAlignment="1">
      <alignment horizontal="right" vertical="top" wrapText="1"/>
    </xf>
    <xf numFmtId="0" fontId="39" fillId="0" borderId="11" xfId="0" applyFont="1" applyBorder="1" applyAlignment="1">
      <alignment horizontal="right"/>
    </xf>
    <xf numFmtId="0" fontId="36" fillId="34" borderId="17" xfId="0" applyFont="1" applyFill="1" applyBorder="1"/>
    <xf numFmtId="0" fontId="39" fillId="34" borderId="17" xfId="0" applyFont="1" applyFill="1" applyBorder="1" applyAlignment="1">
      <alignment horizontal="right" vertical="top" wrapText="1"/>
    </xf>
    <xf numFmtId="0" fontId="39" fillId="0" borderId="17" xfId="0" applyFont="1" applyBorder="1" applyAlignment="1">
      <alignment horizontal="right"/>
    </xf>
    <xf numFmtId="0" fontId="39" fillId="0" borderId="17" xfId="0" applyFont="1" applyBorder="1" applyAlignment="1">
      <alignment horizontal="right" vertical="top" wrapText="1"/>
    </xf>
    <xf numFmtId="0" fontId="39" fillId="0" borderId="13" xfId="0" applyFont="1" applyBorder="1" applyAlignment="1">
      <alignment horizontal="right"/>
    </xf>
    <xf numFmtId="0" fontId="40" fillId="0" borderId="17" xfId="0" applyFont="1" applyBorder="1" applyAlignment="1">
      <alignment horizontal="right"/>
    </xf>
    <xf numFmtId="0" fontId="40" fillId="0" borderId="17" xfId="0" applyFont="1" applyBorder="1" applyAlignment="1">
      <alignment horizontal="right" wrapText="1"/>
    </xf>
    <xf numFmtId="0" fontId="40" fillId="0" borderId="13" xfId="0" applyFont="1" applyBorder="1" applyAlignment="1">
      <alignment horizontal="right"/>
    </xf>
    <xf numFmtId="0" fontId="40" fillId="34" borderId="17" xfId="0" applyFont="1" applyFill="1" applyBorder="1" applyAlignment="1">
      <alignment horizontal="right" vertical="top" wrapText="1"/>
    </xf>
    <xf numFmtId="0" fontId="40" fillId="0" borderId="17" xfId="0" applyFont="1" applyBorder="1" applyAlignment="1">
      <alignment horizontal="right" vertical="top" wrapText="1"/>
    </xf>
    <xf numFmtId="0" fontId="40" fillId="0" borderId="18" xfId="0" applyFont="1" applyBorder="1" applyAlignment="1">
      <alignment horizontal="right"/>
    </xf>
    <xf numFmtId="0" fontId="40" fillId="0" borderId="18" xfId="0" applyFont="1" applyBorder="1" applyAlignment="1">
      <alignment horizontal="right" vertical="top" wrapText="1"/>
    </xf>
    <xf numFmtId="0" fontId="40" fillId="0" borderId="15" xfId="0" applyFont="1" applyBorder="1" applyAlignment="1">
      <alignment horizontal="right"/>
    </xf>
    <xf numFmtId="9" fontId="40" fillId="0" borderId="17" xfId="0" applyNumberFormat="1" applyFont="1" applyBorder="1" applyAlignment="1">
      <alignment horizontal="right"/>
    </xf>
    <xf numFmtId="9" fontId="40" fillId="0" borderId="17" xfId="0" applyNumberFormat="1" applyFont="1" applyBorder="1" applyAlignment="1">
      <alignment horizontal="right" vertical="top" wrapText="1"/>
    </xf>
    <xf numFmtId="0" fontId="36" fillId="0" borderId="17" xfId="0" applyFont="1" applyBorder="1"/>
    <xf numFmtId="0" fontId="40" fillId="34" borderId="17" xfId="0" applyFont="1" applyFill="1" applyBorder="1" applyAlignment="1">
      <alignment horizontal="right" wrapText="1"/>
    </xf>
    <xf numFmtId="10" fontId="40" fillId="0" borderId="17" xfId="0" applyNumberFormat="1" applyFont="1" applyBorder="1" applyAlignment="1">
      <alignment horizontal="right" wrapText="1"/>
    </xf>
    <xf numFmtId="9" fontId="40" fillId="0" borderId="17" xfId="0" applyNumberFormat="1" applyFont="1" applyBorder="1" applyAlignment="1">
      <alignment horizontal="right" wrapText="1"/>
    </xf>
    <xf numFmtId="9" fontId="40" fillId="0" borderId="13" xfId="0" applyNumberFormat="1" applyFont="1" applyBorder="1" applyAlignment="1">
      <alignment horizontal="right"/>
    </xf>
    <xf numFmtId="0" fontId="37" fillId="0" borderId="17" xfId="0" applyFont="1" applyBorder="1" applyAlignment="1">
      <alignment horizontal="right" vertical="top"/>
    </xf>
    <xf numFmtId="0" fontId="37" fillId="0" borderId="17" xfId="0" applyFont="1" applyBorder="1" applyAlignment="1">
      <alignment horizontal="right" vertical="top" wrapText="1"/>
    </xf>
    <xf numFmtId="0" fontId="37" fillId="0" borderId="13" xfId="0" applyFont="1" applyBorder="1" applyAlignment="1">
      <alignment horizontal="right" vertical="top"/>
    </xf>
    <xf numFmtId="0" fontId="40" fillId="0" borderId="18" xfId="0" applyFont="1" applyBorder="1" applyAlignment="1">
      <alignment horizontal="right" wrapText="1"/>
    </xf>
    <xf numFmtId="0" fontId="28" fillId="0" borderId="0" xfId="0" applyFont="1"/>
    <xf numFmtId="0" fontId="23" fillId="0" borderId="0" xfId="0" applyFont="1"/>
    <xf numFmtId="165" fontId="28" fillId="0" borderId="0" xfId="0" applyNumberFormat="1" applyFont="1"/>
    <xf numFmtId="165" fontId="23" fillId="0" borderId="0" xfId="0" applyNumberFormat="1" applyFont="1"/>
    <xf numFmtId="0" fontId="43" fillId="0" borderId="0" xfId="0" applyFont="1"/>
  </cellXfs>
  <cellStyles count="123">
    <cellStyle name="20% - Accent1" xfId="18" builtinId="30" customBuiltin="1"/>
    <cellStyle name="20% - Accent1 2" xfId="95"/>
    <cellStyle name="20% - Accent2" xfId="22" builtinId="34" customBuiltin="1"/>
    <cellStyle name="20% - Accent2 2" xfId="97"/>
    <cellStyle name="20% - Accent3" xfId="26" builtinId="38" customBuiltin="1"/>
    <cellStyle name="20% - Accent3 2" xfId="99"/>
    <cellStyle name="20% - Accent4" xfId="30" builtinId="42" customBuiltin="1"/>
    <cellStyle name="20% - Accent4 2" xfId="101"/>
    <cellStyle name="20% - Accent5" xfId="34" builtinId="46" customBuiltin="1"/>
    <cellStyle name="20% - Accent5 2" xfId="103"/>
    <cellStyle name="20% - Accent6" xfId="38" builtinId="50" customBuiltin="1"/>
    <cellStyle name="20% - Accent6 2" xfId="105"/>
    <cellStyle name="40% - Accent1" xfId="19" builtinId="31" customBuiltin="1"/>
    <cellStyle name="40% - Accent1 2" xfId="96"/>
    <cellStyle name="40% - Accent2" xfId="23" builtinId="35" customBuiltin="1"/>
    <cellStyle name="40% - Accent2 2" xfId="98"/>
    <cellStyle name="40% - Accent3" xfId="27" builtinId="39" customBuiltin="1"/>
    <cellStyle name="40% - Accent3 2" xfId="100"/>
    <cellStyle name="40% - Accent4" xfId="31" builtinId="43" customBuiltin="1"/>
    <cellStyle name="40% - Accent4 2" xfId="102"/>
    <cellStyle name="40% - Accent5" xfId="35" builtinId="47" customBuiltin="1"/>
    <cellStyle name="40% - Accent5 2" xfId="104"/>
    <cellStyle name="40% - Accent6" xfId="39" builtinId="51" customBuiltin="1"/>
    <cellStyle name="40% - Accent6 2" xfId="106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rmal 2 2" xfId="42"/>
    <cellStyle name="Normal 2 2 2" xfId="43"/>
    <cellStyle name="Normal 2 2 2 2" xfId="47"/>
    <cellStyle name="Normal 2 2 2 2 2" xfId="46"/>
    <cellStyle name="Normal 2 2 2 2 2 2" xfId="55"/>
    <cellStyle name="Normal 2 2 2 2 2 2 2" xfId="57"/>
    <cellStyle name="Normal 2 2 2 2 2 2 2 2" xfId="62"/>
    <cellStyle name="Normal 2 2 2 2 2 2 2 2 2" xfId="67"/>
    <cellStyle name="Normal 2 2 2 2 2 2 2 2 2 2" xfId="69"/>
    <cellStyle name="Normal 2 2 2 2 2 2 2 2 2 3" xfId="118"/>
    <cellStyle name="Normal 2 2 2 2 2 2 2 2 3" xfId="117"/>
    <cellStyle name="Normal 2 2 2 2 2 2 2 3" xfId="116"/>
    <cellStyle name="Normal 2 2 2 2 2 2 3" xfId="112"/>
    <cellStyle name="Normal 2 2 2 2 2 3" xfId="93"/>
    <cellStyle name="Normal 2 2 2 2 2 4" xfId="88"/>
    <cellStyle name="Normal 2 2 2 2 2 5" xfId="111"/>
    <cellStyle name="Normal 2 2 2 2 3" xfId="86"/>
    <cellStyle name="Normal 2 2 2 2 4" xfId="92"/>
    <cellStyle name="Normal 2 2 2 2 5" xfId="52"/>
    <cellStyle name="Normal 2 2 2 2 6" xfId="109"/>
    <cellStyle name="Normal 2 2 2 3" xfId="77"/>
    <cellStyle name="Normal 2 2 2 4" xfId="85"/>
    <cellStyle name="Normal 2 2 2 5" xfId="91"/>
    <cellStyle name="Normal 2 2 2 6" xfId="54"/>
    <cellStyle name="Normal 2 2 2 7" xfId="110"/>
    <cellStyle name="Normal 2 2 3" xfId="76"/>
    <cellStyle name="Normal 2 2 4" xfId="84"/>
    <cellStyle name="Normal 2 2 5" xfId="90"/>
    <cellStyle name="Normal 2 2 5 2" xfId="122"/>
    <cellStyle name="Normal 2 2 6" xfId="87"/>
    <cellStyle name="Normal 2 2 6 2" xfId="121"/>
    <cellStyle name="Normal 2 2 7" xfId="108"/>
    <cellStyle name="Normal 2 3" xfId="48"/>
    <cellStyle name="Normal 2 3 2" xfId="63"/>
    <cellStyle name="Normal 2 3 2 2" xfId="66"/>
    <cellStyle name="Normal 2 4" xfId="75"/>
    <cellStyle name="Normal 2 5" xfId="83"/>
    <cellStyle name="Normal 2 5 2" xfId="120"/>
    <cellStyle name="Normal 2 6" xfId="89"/>
    <cellStyle name="Normal 2 7" xfId="53"/>
    <cellStyle name="Normal 2 8" xfId="107"/>
    <cellStyle name="Normal 3" xfId="44"/>
    <cellStyle name="Normal 3 2" xfId="49"/>
    <cellStyle name="Normal 3 2 2" xfId="59"/>
    <cellStyle name="Normal 3 2 2 2" xfId="61"/>
    <cellStyle name="Normal 3 2 2 2 2" xfId="68"/>
    <cellStyle name="Normal 3 2 2 2 2 2" xfId="70"/>
    <cellStyle name="Normal 3 2 2 3" xfId="80"/>
    <cellStyle name="Normal 3 2 2 4" xfId="114"/>
    <cellStyle name="Normal 3 2 3" xfId="73"/>
    <cellStyle name="Normal 3 2 4" xfId="79"/>
    <cellStyle name="Normal 3 3" xfId="64"/>
    <cellStyle name="Normal 3 4" xfId="78"/>
    <cellStyle name="Normal 4" xfId="45"/>
    <cellStyle name="Normal 4 2" xfId="56"/>
    <cellStyle name="Normal 4 2 2" xfId="65"/>
    <cellStyle name="Normal 4 2 2 2" xfId="72"/>
    <cellStyle name="Normal 4 3" xfId="81"/>
    <cellStyle name="Normal 4 3 2" xfId="119"/>
    <cellStyle name="Normal 5" xfId="71"/>
    <cellStyle name="Normal 6" xfId="74"/>
    <cellStyle name="Normal 7" xfId="50"/>
    <cellStyle name="Normal 8" xfId="51"/>
    <cellStyle name="Normal 9" xfId="94"/>
    <cellStyle name="Note 2" xfId="58"/>
    <cellStyle name="Note 2 2" xfId="113"/>
    <cellStyle name="Note 3" xfId="60"/>
    <cellStyle name="Note 3 2" xfId="115"/>
    <cellStyle name="Output" xfId="10" builtinId="21" customBuiltin="1"/>
    <cellStyle name="Standard_I1-BE-WA" xfId="82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Global</a:t>
            </a:r>
            <a:r>
              <a:rPr lang="en-US" baseline="0"/>
              <a:t> Climate</a:t>
            </a:r>
            <a:r>
              <a:rPr lang="en-US"/>
              <a:t> during the Last 2000 Years</a:t>
            </a:r>
          </a:p>
        </c:rich>
      </c:tx>
      <c:layout>
        <c:manualLayout>
          <c:xMode val="edge"/>
          <c:yMode val="edge"/>
          <c:x val="0.34758165011982317"/>
          <c:y val="1.5976761074800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1555925701594955E-2"/>
          <c:y val="9.8039673145432854E-2"/>
          <c:w val="0.89759731475873206"/>
          <c:h val="0.73275373258081722"/>
        </c:manualLayout>
      </c:layout>
      <c:scatterChart>
        <c:scatterStyle val="lineMarker"/>
        <c:ser>
          <c:idx val="0"/>
          <c:order val="0"/>
          <c:tx>
            <c:strRef>
              <c:f>Data!$AH$1</c:f>
              <c:strCache>
                <c:ptCount val="1"/>
                <c:pt idx="0">
                  <c:v>Bin Avr</c:v>
                </c:pt>
              </c:strCache>
            </c:strRef>
          </c:tx>
          <c:spPr>
            <a:ln w="28575">
              <a:solidFill>
                <a:srgbClr val="0070C0"/>
              </a:solidFill>
              <a:prstDash val="solid"/>
            </a:ln>
          </c:spPr>
          <c:marker>
            <c:symbol val="none"/>
          </c:marker>
          <c:xVal>
            <c:numRef>
              <c:f>Data!$AG$2:$AG$1633</c:f>
              <c:numCache>
                <c:formatCode>0.000</c:formatCode>
                <c:ptCount val="1632"/>
                <c:pt idx="0">
                  <c:v>-112.929365</c:v>
                </c:pt>
                <c:pt idx="1">
                  <c:v>-93.833995205406808</c:v>
                </c:pt>
                <c:pt idx="2">
                  <c:v>-74.738625410813611</c:v>
                </c:pt>
                <c:pt idx="3">
                  <c:v>-55.643255616220415</c:v>
                </c:pt>
                <c:pt idx="4">
                  <c:v>-36.547885821627219</c:v>
                </c:pt>
                <c:pt idx="5">
                  <c:v>-17.452516027034019</c:v>
                </c:pt>
                <c:pt idx="6">
                  <c:v>1.6428537675591812</c:v>
                </c:pt>
                <c:pt idx="7">
                  <c:v>20.738223562152381</c:v>
                </c:pt>
                <c:pt idx="8">
                  <c:v>39.833593356745581</c:v>
                </c:pt>
                <c:pt idx="9">
                  <c:v>58.928963151338777</c:v>
                </c:pt>
                <c:pt idx="10">
                  <c:v>78.024332945931974</c:v>
                </c:pt>
                <c:pt idx="11">
                  <c:v>97.11970274052517</c:v>
                </c:pt>
                <c:pt idx="12">
                  <c:v>116.21507253511837</c:v>
                </c:pt>
                <c:pt idx="13">
                  <c:v>135.31044232971158</c:v>
                </c:pt>
                <c:pt idx="14">
                  <c:v>154.40581212430479</c:v>
                </c:pt>
                <c:pt idx="15">
                  <c:v>173.501181918898</c:v>
                </c:pt>
                <c:pt idx="16">
                  <c:v>192.59655171349121</c:v>
                </c:pt>
                <c:pt idx="17">
                  <c:v>211.69192150808442</c:v>
                </c:pt>
                <c:pt idx="18">
                  <c:v>230.78729130267763</c:v>
                </c:pt>
                <c:pt idx="19">
                  <c:v>249.88266109727084</c:v>
                </c:pt>
                <c:pt idx="20">
                  <c:v>268.97803089186402</c:v>
                </c:pt>
                <c:pt idx="21">
                  <c:v>288.07340068645721</c:v>
                </c:pt>
                <c:pt idx="22">
                  <c:v>307.16877048105039</c:v>
                </c:pt>
                <c:pt idx="23">
                  <c:v>326.26414027564357</c:v>
                </c:pt>
                <c:pt idx="24">
                  <c:v>345.35951007023675</c:v>
                </c:pt>
                <c:pt idx="25">
                  <c:v>364.45487986482993</c:v>
                </c:pt>
                <c:pt idx="26">
                  <c:v>383.55024965942312</c:v>
                </c:pt>
                <c:pt idx="27">
                  <c:v>402.6456194540163</c:v>
                </c:pt>
                <c:pt idx="28">
                  <c:v>421.74098924860948</c:v>
                </c:pt>
                <c:pt idx="29">
                  <c:v>440.83635904320266</c:v>
                </c:pt>
                <c:pt idx="30">
                  <c:v>459.93172883779584</c:v>
                </c:pt>
                <c:pt idx="31">
                  <c:v>479.02709863238903</c:v>
                </c:pt>
                <c:pt idx="32">
                  <c:v>498.12246842698221</c:v>
                </c:pt>
                <c:pt idx="33">
                  <c:v>517.21783822157545</c:v>
                </c:pt>
                <c:pt idx="34">
                  <c:v>536.31320801616869</c:v>
                </c:pt>
                <c:pt idx="35">
                  <c:v>555.40857781076193</c:v>
                </c:pt>
                <c:pt idx="36">
                  <c:v>574.50394760535517</c:v>
                </c:pt>
                <c:pt idx="37">
                  <c:v>593.5993173999484</c:v>
                </c:pt>
                <c:pt idx="38">
                  <c:v>612.69468719454164</c:v>
                </c:pt>
                <c:pt idx="39">
                  <c:v>631.79005698913488</c:v>
                </c:pt>
                <c:pt idx="40">
                  <c:v>650.88542678372812</c:v>
                </c:pt>
                <c:pt idx="41">
                  <c:v>669.98079657832136</c:v>
                </c:pt>
                <c:pt idx="42">
                  <c:v>689.0761663729146</c:v>
                </c:pt>
                <c:pt idx="43">
                  <c:v>708.17153616750784</c:v>
                </c:pt>
                <c:pt idx="44">
                  <c:v>727.26690596210108</c:v>
                </c:pt>
                <c:pt idx="45">
                  <c:v>746.36227575669432</c:v>
                </c:pt>
                <c:pt idx="46">
                  <c:v>765.45764555128756</c:v>
                </c:pt>
                <c:pt idx="47">
                  <c:v>784.55301534588079</c:v>
                </c:pt>
                <c:pt idx="48">
                  <c:v>803.64838514047403</c:v>
                </c:pt>
                <c:pt idx="49">
                  <c:v>822.74375493506727</c:v>
                </c:pt>
                <c:pt idx="50">
                  <c:v>841.83912472966051</c:v>
                </c:pt>
                <c:pt idx="51">
                  <c:v>860.93449452425375</c:v>
                </c:pt>
                <c:pt idx="52">
                  <c:v>880.02986431884699</c:v>
                </c:pt>
                <c:pt idx="53">
                  <c:v>899.12523411344023</c:v>
                </c:pt>
                <c:pt idx="54">
                  <c:v>918.22060390803347</c:v>
                </c:pt>
                <c:pt idx="55">
                  <c:v>937.31597370262671</c:v>
                </c:pt>
                <c:pt idx="56">
                  <c:v>956.41134349721995</c:v>
                </c:pt>
                <c:pt idx="57">
                  <c:v>975.50671329181318</c:v>
                </c:pt>
                <c:pt idx="58">
                  <c:v>994.60208308640642</c:v>
                </c:pt>
                <c:pt idx="59">
                  <c:v>1013.6974528809997</c:v>
                </c:pt>
                <c:pt idx="60">
                  <c:v>1032.7928226755928</c:v>
                </c:pt>
                <c:pt idx="61">
                  <c:v>1051.8881924701859</c:v>
                </c:pt>
                <c:pt idx="62">
                  <c:v>1070.983562264779</c:v>
                </c:pt>
                <c:pt idx="63">
                  <c:v>1090.0789320593722</c:v>
                </c:pt>
                <c:pt idx="64">
                  <c:v>1109.1743018539653</c:v>
                </c:pt>
                <c:pt idx="65">
                  <c:v>1128.2696716485584</c:v>
                </c:pt>
                <c:pt idx="66">
                  <c:v>1147.3650414431515</c:v>
                </c:pt>
                <c:pt idx="67">
                  <c:v>1166.4604112377447</c:v>
                </c:pt>
                <c:pt idx="68">
                  <c:v>1185.5557810323378</c:v>
                </c:pt>
                <c:pt idx="69">
                  <c:v>1204.6511508269309</c:v>
                </c:pt>
                <c:pt idx="70">
                  <c:v>1223.746520621524</c:v>
                </c:pt>
                <c:pt idx="71">
                  <c:v>1242.8418904161172</c:v>
                </c:pt>
                <c:pt idx="72">
                  <c:v>1261.9372602107103</c:v>
                </c:pt>
                <c:pt idx="73">
                  <c:v>1281.0326300053034</c:v>
                </c:pt>
                <c:pt idx="74">
                  <c:v>1300.1279997998965</c:v>
                </c:pt>
                <c:pt idx="75">
                  <c:v>1319.2233695944897</c:v>
                </c:pt>
                <c:pt idx="76">
                  <c:v>1338.3187393890828</c:v>
                </c:pt>
                <c:pt idx="77">
                  <c:v>1357.4141091836759</c:v>
                </c:pt>
                <c:pt idx="78">
                  <c:v>1376.509478978269</c:v>
                </c:pt>
                <c:pt idx="79">
                  <c:v>1395.6048487728622</c:v>
                </c:pt>
                <c:pt idx="80">
                  <c:v>1414.7002185674553</c:v>
                </c:pt>
                <c:pt idx="81">
                  <c:v>1433.7955883620484</c:v>
                </c:pt>
                <c:pt idx="82">
                  <c:v>1452.8909581566415</c:v>
                </c:pt>
                <c:pt idx="83">
                  <c:v>1471.9863279512347</c:v>
                </c:pt>
                <c:pt idx="84">
                  <c:v>1491.0816977458278</c:v>
                </c:pt>
                <c:pt idx="85">
                  <c:v>1510.1770675404209</c:v>
                </c:pt>
                <c:pt idx="86">
                  <c:v>1529.272437335014</c:v>
                </c:pt>
                <c:pt idx="87">
                  <c:v>1548.3678071296072</c:v>
                </c:pt>
                <c:pt idx="88">
                  <c:v>1567.4631769242003</c:v>
                </c:pt>
                <c:pt idx="89">
                  <c:v>1586.5585467187934</c:v>
                </c:pt>
                <c:pt idx="90">
                  <c:v>1605.6539165133865</c:v>
                </c:pt>
                <c:pt idx="91">
                  <c:v>1624.7492863079797</c:v>
                </c:pt>
                <c:pt idx="92">
                  <c:v>1643.8446561025728</c:v>
                </c:pt>
                <c:pt idx="93">
                  <c:v>1662.9400258971659</c:v>
                </c:pt>
                <c:pt idx="94">
                  <c:v>1682.035395691759</c:v>
                </c:pt>
                <c:pt idx="95">
                  <c:v>1701.1307654863522</c:v>
                </c:pt>
                <c:pt idx="96">
                  <c:v>1720.2261352809453</c:v>
                </c:pt>
                <c:pt idx="97">
                  <c:v>1739.3215050755384</c:v>
                </c:pt>
                <c:pt idx="98">
                  <c:v>1758.4168748701316</c:v>
                </c:pt>
                <c:pt idx="99">
                  <c:v>1777.5122446647247</c:v>
                </c:pt>
                <c:pt idx="100">
                  <c:v>1796.6076144593178</c:v>
                </c:pt>
                <c:pt idx="101">
                  <c:v>1815.7029842539109</c:v>
                </c:pt>
                <c:pt idx="102">
                  <c:v>1834.7983540485041</c:v>
                </c:pt>
                <c:pt idx="103">
                  <c:v>1853.8937238430972</c:v>
                </c:pt>
                <c:pt idx="104">
                  <c:v>1872.9890936376903</c:v>
                </c:pt>
                <c:pt idx="105">
                  <c:v>1892.0844634322834</c:v>
                </c:pt>
                <c:pt idx="106">
                  <c:v>1911.1798332268766</c:v>
                </c:pt>
                <c:pt idx="107">
                  <c:v>1930.2752030214697</c:v>
                </c:pt>
                <c:pt idx="108">
                  <c:v>1949.3705728160628</c:v>
                </c:pt>
                <c:pt idx="109">
                  <c:v>1968.4659426106559</c:v>
                </c:pt>
                <c:pt idx="110">
                  <c:v>1987.5613124052491</c:v>
                </c:pt>
                <c:pt idx="111">
                  <c:v>2006.6566821998422</c:v>
                </c:pt>
                <c:pt idx="112">
                  <c:v>2025.7520519944353</c:v>
                </c:pt>
                <c:pt idx="113">
                  <c:v>2044.8474217890284</c:v>
                </c:pt>
                <c:pt idx="114">
                  <c:v>2063.9427915836218</c:v>
                </c:pt>
                <c:pt idx="115">
                  <c:v>2083.0381613782151</c:v>
                </c:pt>
                <c:pt idx="116">
                  <c:v>2102.1335311728085</c:v>
                </c:pt>
                <c:pt idx="117">
                  <c:v>2121.2289009674018</c:v>
                </c:pt>
                <c:pt idx="118">
                  <c:v>2140.3242707619952</c:v>
                </c:pt>
                <c:pt idx="119">
                  <c:v>2159.4196405565885</c:v>
                </c:pt>
                <c:pt idx="120">
                  <c:v>2178.5150103511819</c:v>
                </c:pt>
              </c:numCache>
            </c:numRef>
          </c:xVal>
          <c:yVal>
            <c:numRef>
              <c:f>Data!$AH$2:$AH$1633</c:f>
              <c:numCache>
                <c:formatCode>0.000</c:formatCode>
                <c:ptCount val="1632"/>
                <c:pt idx="6">
                  <c:v>-0.42483636363636362</c:v>
                </c:pt>
                <c:pt idx="7">
                  <c:v>-0.50056315789473693</c:v>
                </c:pt>
                <c:pt idx="8">
                  <c:v>-0.33994210526315788</c:v>
                </c:pt>
                <c:pt idx="9">
                  <c:v>-0.45652631578947372</c:v>
                </c:pt>
                <c:pt idx="10">
                  <c:v>-0.45695263157894728</c:v>
                </c:pt>
                <c:pt idx="11">
                  <c:v>-0.29658947368421051</c:v>
                </c:pt>
                <c:pt idx="12">
                  <c:v>-0.32927368421052633</c:v>
                </c:pt>
                <c:pt idx="13">
                  <c:v>-0.30083157894736845</c:v>
                </c:pt>
                <c:pt idx="14">
                  <c:v>-0.33772631578947376</c:v>
                </c:pt>
                <c:pt idx="15">
                  <c:v>-0.48492000000000007</c:v>
                </c:pt>
                <c:pt idx="16">
                  <c:v>-0.35021052631578947</c:v>
                </c:pt>
                <c:pt idx="17">
                  <c:v>-0.40943157894736837</c:v>
                </c:pt>
                <c:pt idx="18">
                  <c:v>-0.43098421052631575</c:v>
                </c:pt>
                <c:pt idx="19">
                  <c:v>-0.28875263157894732</c:v>
                </c:pt>
                <c:pt idx="20">
                  <c:v>-0.27677368421052628</c:v>
                </c:pt>
                <c:pt idx="21">
                  <c:v>-0.19749473684210525</c:v>
                </c:pt>
                <c:pt idx="22">
                  <c:v>-0.4086736842105263</c:v>
                </c:pt>
                <c:pt idx="23">
                  <c:v>-0.53595263157894735</c:v>
                </c:pt>
                <c:pt idx="24">
                  <c:v>-0.41439999999999999</c:v>
                </c:pt>
                <c:pt idx="25">
                  <c:v>-0.32495999999999997</c:v>
                </c:pt>
                <c:pt idx="26">
                  <c:v>-0.42124210526315781</c:v>
                </c:pt>
                <c:pt idx="27">
                  <c:v>-0.32097894736842109</c:v>
                </c:pt>
                <c:pt idx="28">
                  <c:v>-0.46201052631578959</c:v>
                </c:pt>
                <c:pt idx="29">
                  <c:v>-0.4471684210526316</c:v>
                </c:pt>
                <c:pt idx="30">
                  <c:v>-0.36208947368421052</c:v>
                </c:pt>
                <c:pt idx="31">
                  <c:v>-0.42715263157894734</c:v>
                </c:pt>
                <c:pt idx="32">
                  <c:v>-0.4333052631578948</c:v>
                </c:pt>
                <c:pt idx="33">
                  <c:v>-0.36260526315789471</c:v>
                </c:pt>
                <c:pt idx="34">
                  <c:v>-0.61249999999999993</c:v>
                </c:pt>
                <c:pt idx="35">
                  <c:v>-0.46399473684210529</c:v>
                </c:pt>
                <c:pt idx="36">
                  <c:v>-0.33672999999999997</c:v>
                </c:pt>
                <c:pt idx="37">
                  <c:v>-0.30339473684210516</c:v>
                </c:pt>
                <c:pt idx="38">
                  <c:v>-0.43926315789473686</c:v>
                </c:pt>
                <c:pt idx="39">
                  <c:v>-0.47298421052631573</c:v>
                </c:pt>
                <c:pt idx="40">
                  <c:v>-0.40739999999999998</c:v>
                </c:pt>
                <c:pt idx="41">
                  <c:v>-0.2435684210526316</c:v>
                </c:pt>
                <c:pt idx="42">
                  <c:v>-0.21771052631578952</c:v>
                </c:pt>
                <c:pt idx="43">
                  <c:v>-0.20478421052631579</c:v>
                </c:pt>
                <c:pt idx="44">
                  <c:v>-0.20642631578947371</c:v>
                </c:pt>
                <c:pt idx="45">
                  <c:v>-0.37153157894736843</c:v>
                </c:pt>
                <c:pt idx="46">
                  <c:v>-0.33144499999999999</c:v>
                </c:pt>
                <c:pt idx="47">
                  <c:v>-0.22738421052631583</c:v>
                </c:pt>
                <c:pt idx="48">
                  <c:v>-0.41295789473684208</c:v>
                </c:pt>
                <c:pt idx="49">
                  <c:v>-0.36613684210526315</c:v>
                </c:pt>
                <c:pt idx="50">
                  <c:v>-0.17606315789473684</c:v>
                </c:pt>
                <c:pt idx="51">
                  <c:v>-0.35378947368421054</c:v>
                </c:pt>
                <c:pt idx="52">
                  <c:v>-0.2054052631578947</c:v>
                </c:pt>
                <c:pt idx="53">
                  <c:v>-0.15644210526315788</c:v>
                </c:pt>
                <c:pt idx="54">
                  <c:v>-0.36633157894736845</c:v>
                </c:pt>
                <c:pt idx="55">
                  <c:v>-0.19898947368421052</c:v>
                </c:pt>
                <c:pt idx="56">
                  <c:v>-0.26321578947368424</c:v>
                </c:pt>
                <c:pt idx="57">
                  <c:v>-0.14962499999999998</c:v>
                </c:pt>
                <c:pt idx="58">
                  <c:v>-1.3052631578947334E-3</c:v>
                </c:pt>
                <c:pt idx="59">
                  <c:v>3.1842105263157894E-2</c:v>
                </c:pt>
                <c:pt idx="60">
                  <c:v>-2.5136842105263162E-2</c:v>
                </c:pt>
                <c:pt idx="61">
                  <c:v>-0.1821947368421053</c:v>
                </c:pt>
                <c:pt idx="62">
                  <c:v>-0.19548947368421052</c:v>
                </c:pt>
                <c:pt idx="63">
                  <c:v>-3.4263157894736883E-3</c:v>
                </c:pt>
                <c:pt idx="64">
                  <c:v>6.3199999999999992E-2</c:v>
                </c:pt>
                <c:pt idx="65">
                  <c:v>-0.1888684210526316</c:v>
                </c:pt>
                <c:pt idx="66">
                  <c:v>-0.18171052631578952</c:v>
                </c:pt>
                <c:pt idx="67">
                  <c:v>-0.15497</c:v>
                </c:pt>
                <c:pt idx="68">
                  <c:v>-0.16096842105263154</c:v>
                </c:pt>
                <c:pt idx="69">
                  <c:v>-0.25001052631578952</c:v>
                </c:pt>
                <c:pt idx="70">
                  <c:v>-0.19746842105263157</c:v>
                </c:pt>
                <c:pt idx="71">
                  <c:v>-0.25637894736842104</c:v>
                </c:pt>
                <c:pt idx="72">
                  <c:v>-0.35832105263157893</c:v>
                </c:pt>
                <c:pt idx="73">
                  <c:v>-0.41435789473684215</c:v>
                </c:pt>
                <c:pt idx="74">
                  <c:v>-0.51802105263157894</c:v>
                </c:pt>
                <c:pt idx="75">
                  <c:v>-0.34661052631578948</c:v>
                </c:pt>
                <c:pt idx="76">
                  <c:v>-0.32765789473684204</c:v>
                </c:pt>
                <c:pt idx="77">
                  <c:v>-0.27544210526315793</c:v>
                </c:pt>
                <c:pt idx="78">
                  <c:v>-0.33813000000000004</c:v>
                </c:pt>
                <c:pt idx="79">
                  <c:v>-0.33224736842105268</c:v>
                </c:pt>
                <c:pt idx="80">
                  <c:v>-0.17467368421052634</c:v>
                </c:pt>
                <c:pt idx="81">
                  <c:v>-0.26170526315789472</c:v>
                </c:pt>
                <c:pt idx="82">
                  <c:v>-0.59669473684210528</c:v>
                </c:pt>
                <c:pt idx="83">
                  <c:v>-0.54400000000000004</c:v>
                </c:pt>
                <c:pt idx="84">
                  <c:v>-0.38558421052631581</c:v>
                </c:pt>
                <c:pt idx="85">
                  <c:v>-0.49514210526315788</c:v>
                </c:pt>
                <c:pt idx="86">
                  <c:v>-0.70077894736842117</c:v>
                </c:pt>
                <c:pt idx="87">
                  <c:v>-0.67165263157894739</c:v>
                </c:pt>
                <c:pt idx="88">
                  <c:v>-0.58638000000000012</c:v>
                </c:pt>
                <c:pt idx="89">
                  <c:v>-0.82436842105263164</c:v>
                </c:pt>
                <c:pt idx="90">
                  <c:v>-0.65957894736842115</c:v>
                </c:pt>
                <c:pt idx="91">
                  <c:v>-0.58340526315789476</c:v>
                </c:pt>
                <c:pt idx="92">
                  <c:v>-0.59389473684210525</c:v>
                </c:pt>
                <c:pt idx="93">
                  <c:v>-0.61631052631578942</c:v>
                </c:pt>
                <c:pt idx="94">
                  <c:v>-0.6908894736842105</c:v>
                </c:pt>
                <c:pt idx="95">
                  <c:v>-0.6755526315789474</c:v>
                </c:pt>
                <c:pt idx="96">
                  <c:v>-0.49228947368421055</c:v>
                </c:pt>
                <c:pt idx="97">
                  <c:v>-0.60430000000000017</c:v>
                </c:pt>
                <c:pt idx="98">
                  <c:v>-0.41944210526315789</c:v>
                </c:pt>
                <c:pt idx="99">
                  <c:v>-0.450465</c:v>
                </c:pt>
                <c:pt idx="100">
                  <c:v>-0.39939473684210525</c:v>
                </c:pt>
                <c:pt idx="101">
                  <c:v>-0.60921052631578942</c:v>
                </c:pt>
                <c:pt idx="102">
                  <c:v>-0.50813684210526322</c:v>
                </c:pt>
                <c:pt idx="103">
                  <c:v>-0.36862631578947369</c:v>
                </c:pt>
                <c:pt idx="104">
                  <c:v>-0.27327368421052628</c:v>
                </c:pt>
                <c:pt idx="105">
                  <c:v>-0.32245263157894732</c:v>
                </c:pt>
                <c:pt idx="106">
                  <c:v>-9.0326315789473699E-2</c:v>
                </c:pt>
                <c:pt idx="107">
                  <c:v>-0.10060526315789473</c:v>
                </c:pt>
                <c:pt idx="108">
                  <c:v>-7.4215789473684193E-2</c:v>
                </c:pt>
                <c:pt idx="109">
                  <c:v>-0.16804499999999997</c:v>
                </c:pt>
                <c:pt idx="110">
                  <c:v>-5.8700000000000002E-2</c:v>
                </c:pt>
              </c:numCache>
            </c:numRef>
          </c:yVal>
        </c:ser>
        <c:axId val="88766720"/>
        <c:axId val="82645760"/>
      </c:scatterChart>
      <c:valAx>
        <c:axId val="88766720"/>
        <c:scaling>
          <c:orientation val="minMax"/>
          <c:max val="2010"/>
          <c:min val="58.928964000000001"/>
        </c:scaling>
        <c:axPos val="b"/>
        <c:majorGridlines>
          <c:spPr>
            <a:ln w="19050">
              <a:solidFill>
                <a:schemeClr val="tx1"/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 b="1"/>
                  <a:t>Year</a:t>
                </a:r>
              </a:p>
            </c:rich>
          </c:tx>
          <c:layout>
            <c:manualLayout>
              <c:xMode val="edge"/>
              <c:yMode val="edge"/>
              <c:x val="0.48820714718352515"/>
              <c:y val="0.91067721110024635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645760"/>
        <c:crossesAt val="-10000000"/>
        <c:crossBetween val="midCat"/>
        <c:majorUnit val="171.85832815134017"/>
        <c:minorUnit val="57.286109383779603"/>
      </c:valAx>
      <c:valAx>
        <c:axId val="82645760"/>
        <c:scaling>
          <c:orientation val="minMax"/>
          <c:max val="0.1"/>
          <c:min val="-0.9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5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="1"/>
                  <a:t>Temperature (°Celsius)</a:t>
                </a:r>
              </a:p>
            </c:rich>
          </c:tx>
          <c:layout>
            <c:manualLayout>
              <c:xMode val="edge"/>
              <c:yMode val="edge"/>
              <c:x val="4.8026931416181992E-3"/>
              <c:y val="0.23456858742330441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66720"/>
        <c:crossesAt val="0"/>
        <c:crossBetween val="midCat"/>
        <c:majorUnit val="0.1"/>
        <c:minorUnit val="1.0000000000000041E-3"/>
      </c:valAx>
      <c:spPr>
        <a:noFill/>
        <a:ln w="3175">
          <a:solidFill>
            <a:srgbClr val="B3B3B3"/>
          </a:solidFill>
          <a:prstDash val="solid"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622" r="0.75000000000000622" t="1" header="0.51180555555555562" footer="0.51180555555555562"/>
    <c:pageSetup firstPageNumber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/>
              <a:t>Reconstructed Temperature in Central Greenland (500 Year Avr.)</a:t>
            </a:r>
          </a:p>
        </c:rich>
      </c:tx>
      <c:layout>
        <c:manualLayout>
          <c:xMode val="edge"/>
          <c:yMode val="edge"/>
          <c:x val="0.14060754216746754"/>
          <c:y val="2.169197396963129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737532808398963E-2"/>
          <c:y val="0.10629067245119532"/>
          <c:w val="0.86539229840364462"/>
          <c:h val="0.7830802603036876"/>
        </c:manualLayout>
      </c:layout>
      <c:scatterChart>
        <c:scatterStyle val="lineMarker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3175">
              <a:solidFill>
                <a:srgbClr val="004586"/>
              </a:solidFill>
              <a:prstDash val="solid"/>
            </a:ln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axId val="89064192"/>
        <c:axId val="89066112"/>
      </c:scatterChart>
      <c:valAx>
        <c:axId val="89064192"/>
        <c:scaling>
          <c:orientation val="minMax"/>
          <c:max val="-22.85"/>
          <c:min val="-49.790000000000013"/>
        </c:scaling>
        <c:axPos val="b"/>
        <c:majorGridlines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Kyr</a:t>
                </a:r>
              </a:p>
            </c:rich>
          </c:tx>
          <c:layout>
            <c:manualLayout>
              <c:xMode val="edge"/>
              <c:yMode val="edge"/>
              <c:x val="0.50618696285011056"/>
              <c:y val="0.94287780187997161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066112"/>
        <c:crossesAt val="-60"/>
        <c:crossBetween val="midCat"/>
        <c:majorUnit val="1.54548"/>
        <c:minorUnit val="0.77274000000001086"/>
      </c:valAx>
      <c:valAx>
        <c:axId val="89066112"/>
        <c:scaling>
          <c:orientation val="minMax"/>
          <c:max val="-37"/>
          <c:min val="-53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Temperature (°Celsius)</a:t>
                </a:r>
              </a:p>
            </c:rich>
          </c:tx>
          <c:layout>
            <c:manualLayout>
              <c:xMode val="edge"/>
              <c:yMode val="edge"/>
              <c:x val="1.3498312710911137E-2"/>
              <c:y val="0.2364425162689804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064192"/>
        <c:crossesAt val="-100"/>
        <c:crossBetween val="midCat"/>
        <c:majorUnit val="1"/>
        <c:minorUnit val="0.5"/>
      </c:valAx>
      <c:spPr>
        <a:noFill/>
        <a:ln w="3175">
          <a:solidFill>
            <a:srgbClr val="B3B3B3"/>
          </a:solidFill>
          <a:prstDash val="solid"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622" r="0.75000000000000622" t="1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Reconstructed Temp. in Central Greenland (2000 Year Avrerage)</a:t>
            </a:r>
          </a:p>
        </c:rich>
      </c:tx>
      <c:layout>
        <c:manualLayout>
          <c:xMode val="edge"/>
          <c:yMode val="edge"/>
          <c:x val="0.15185613609322673"/>
          <c:y val="3.030303030303031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8740200728193072E-2"/>
          <c:y val="0.25324728855368794"/>
          <c:w val="0.8863896881973734"/>
          <c:h val="0.63636498149389065"/>
        </c:manualLayout>
      </c:layout>
      <c:scatterChart>
        <c:scatterStyle val="lineMarker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3175">
              <a:solidFill>
                <a:srgbClr val="004586"/>
              </a:solidFill>
              <a:prstDash val="solid"/>
            </a:ln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axId val="89090304"/>
        <c:axId val="89100672"/>
      </c:scatterChart>
      <c:valAx>
        <c:axId val="89090304"/>
        <c:scaling>
          <c:orientation val="minMax"/>
          <c:max val="1.2189999999999848"/>
          <c:min val="-49.790000000000013"/>
        </c:scaling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Kyr</a:t>
                </a:r>
              </a:p>
            </c:rich>
          </c:tx>
          <c:layout>
            <c:manualLayout>
              <c:xMode val="edge"/>
              <c:yMode val="edge"/>
              <c:x val="0.50618696285011056"/>
              <c:y val="0.91125722920998509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00672"/>
        <c:crossesAt val="0"/>
        <c:crossBetween val="midCat"/>
        <c:majorUnit val="4.6364400000000003"/>
        <c:minorUnit val="2.3182199999999731"/>
      </c:valAx>
      <c:valAx>
        <c:axId val="89100672"/>
        <c:scaling>
          <c:orientation val="minMax"/>
          <c:max val="-28"/>
          <c:min val="-52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Temperature (°Celsius)</a:t>
                </a:r>
              </a:p>
            </c:rich>
          </c:tx>
          <c:layout>
            <c:manualLayout>
              <c:xMode val="edge"/>
              <c:yMode val="edge"/>
              <c:x val="1.7997750281214853E-2"/>
              <c:y val="0.3160179977502870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090304"/>
        <c:crossesAt val="0"/>
        <c:crossBetween val="midCat"/>
        <c:majorUnit val="2"/>
        <c:minorUnit val="1"/>
      </c:valAx>
      <c:spPr>
        <a:noFill/>
        <a:ln w="3175">
          <a:solidFill>
            <a:srgbClr val="B3B3B3"/>
          </a:solidFill>
          <a:prstDash val="solid"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622" r="0.75000000000000622" t="1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12</xdr:col>
      <xdr:colOff>647700</xdr:colOff>
      <xdr:row>28</xdr:row>
      <xdr:rowOff>28575</xdr:rowOff>
    </xdr:to>
    <xdr:graphicFrame macro="">
      <xdr:nvGraphicFramePr>
        <xdr:cNvPr id="31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10</xdr:col>
      <xdr:colOff>752475</xdr:colOff>
      <xdr:row>30</xdr:row>
      <xdr:rowOff>0</xdr:rowOff>
    </xdr:to>
    <xdr:graphicFrame macro="">
      <xdr:nvGraphicFramePr>
        <xdr:cNvPr id="31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10</xdr:col>
      <xdr:colOff>752475</xdr:colOff>
      <xdr:row>30</xdr:row>
      <xdr:rowOff>0</xdr:rowOff>
    </xdr:to>
    <xdr:graphicFrame macro="">
      <xdr:nvGraphicFramePr>
        <xdr:cNvPr id="31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0.89542</cdr:y>
    </cdr:from>
    <cdr:to>
      <cdr:x>0.3375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3914754"/>
          <a:ext cx="3343275" cy="457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Produced by:  The Unified Cycle Theory Newsletter</a:t>
          </a:r>
        </a:p>
        <a:p xmlns:a="http://schemas.openxmlformats.org/drawingml/2006/main">
          <a:r>
            <a:rPr lang="en-US" sz="1100"/>
            <a:t>                           http://www.uct-news.com</a:t>
          </a:r>
        </a:p>
      </cdr:txBody>
    </cdr:sp>
  </cdr:relSizeAnchor>
  <cdr:relSizeAnchor xmlns:cdr="http://schemas.openxmlformats.org/drawingml/2006/chartDrawing">
    <cdr:from>
      <cdr:x>0.77981</cdr:x>
      <cdr:y>0.91503</cdr:y>
    </cdr:from>
    <cdr:to>
      <cdr:x>1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724775" y="4000488"/>
          <a:ext cx="2181225" cy="3714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Data Source:  Moberg et al., 2005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6400000</xdr:colOff>
      <xdr:row>47</xdr:row>
      <xdr:rowOff>65756</xdr:rowOff>
    </xdr:to>
    <xdr:pic>
      <xdr:nvPicPr>
        <xdr:cNvPr id="2" name="Picture 1" descr="17-1 - 2000-Yr_Pgram_19-yr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55245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6400000</xdr:colOff>
      <xdr:row>98</xdr:row>
      <xdr:rowOff>65756</xdr:rowOff>
    </xdr:to>
    <xdr:pic>
      <xdr:nvPicPr>
        <xdr:cNvPr id="3" name="Picture 2" descr="17-2 - 2000-Yr_Pgram_19-yr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2900" y="871537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6400000</xdr:colOff>
      <xdr:row>149</xdr:row>
      <xdr:rowOff>65756</xdr:rowOff>
    </xdr:to>
    <xdr:pic>
      <xdr:nvPicPr>
        <xdr:cNvPr id="4" name="Picture 3" descr="17-3 - 2000-Yr_Pgram_19-yr.bmp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42900" y="175260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6400000</xdr:colOff>
      <xdr:row>200</xdr:row>
      <xdr:rowOff>65756</xdr:rowOff>
    </xdr:to>
    <xdr:pic>
      <xdr:nvPicPr>
        <xdr:cNvPr id="5" name="Picture 4" descr="17-4 - 2000-Yr_Pgram_57-yr.bmp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2900" y="2601277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206</xdr:row>
      <xdr:rowOff>0</xdr:rowOff>
    </xdr:from>
    <xdr:to>
      <xdr:col>1</xdr:col>
      <xdr:colOff>6400000</xdr:colOff>
      <xdr:row>251</xdr:row>
      <xdr:rowOff>65756</xdr:rowOff>
    </xdr:to>
    <xdr:pic>
      <xdr:nvPicPr>
        <xdr:cNvPr id="6" name="Picture 5" descr="17-5 - 2000-Yr_Pgram_172-yr.bmp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42900" y="3449955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6400000</xdr:colOff>
      <xdr:row>302</xdr:row>
      <xdr:rowOff>65756</xdr:rowOff>
    </xdr:to>
    <xdr:pic>
      <xdr:nvPicPr>
        <xdr:cNvPr id="7" name="Picture 6" descr="17-6 - 2000-Yr_Pgram_516-yr.bmp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2900" y="4298632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queryTables/queryTable1.xml><?xml version="1.0" encoding="utf-8"?>
<queryTable xmlns="http://schemas.openxmlformats.org/spreadsheetml/2006/main" name="temp_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83"/>
  <sheetViews>
    <sheetView tabSelected="1" workbookViewId="0">
      <selection activeCell="A2" sqref="A2"/>
    </sheetView>
  </sheetViews>
  <sheetFormatPr defaultColWidth="11.5703125" defaultRowHeight="12.75"/>
  <cols>
    <col min="1" max="1" width="81.85546875" customWidth="1"/>
  </cols>
  <sheetData>
    <row r="1" spans="1:1" ht="15.75">
      <c r="A1" s="2" t="s">
        <v>93</v>
      </c>
    </row>
    <row r="3" spans="1:1" ht="15">
      <c r="A3" s="51" t="s">
        <v>32</v>
      </c>
    </row>
    <row r="4" spans="1:1" ht="15">
      <c r="A4" s="51" t="s">
        <v>33</v>
      </c>
    </row>
    <row r="6" spans="1:1" ht="15">
      <c r="A6" s="51" t="s">
        <v>34</v>
      </c>
    </row>
    <row r="7" spans="1:1" ht="15">
      <c r="A7" s="51" t="s">
        <v>35</v>
      </c>
    </row>
    <row r="10" spans="1:1" ht="15">
      <c r="A10" s="51" t="s">
        <v>36</v>
      </c>
    </row>
    <row r="11" spans="1:1" ht="15">
      <c r="A11" s="51" t="s">
        <v>37</v>
      </c>
    </row>
    <row r="12" spans="1:1" ht="15">
      <c r="A12" s="51" t="s">
        <v>0</v>
      </c>
    </row>
    <row r="13" spans="1:1" ht="15">
      <c r="A13" s="51" t="s">
        <v>38</v>
      </c>
    </row>
    <row r="14" spans="1:1" ht="15">
      <c r="A14" s="51" t="s">
        <v>39</v>
      </c>
    </row>
    <row r="17" spans="1:1" ht="15">
      <c r="A17" s="51" t="s">
        <v>40</v>
      </c>
    </row>
    <row r="18" spans="1:1" ht="15">
      <c r="A18" s="51" t="s">
        <v>41</v>
      </c>
    </row>
    <row r="19" spans="1:1" ht="15">
      <c r="A19" s="51" t="s">
        <v>42</v>
      </c>
    </row>
    <row r="20" spans="1:1" ht="15">
      <c r="A20" s="51" t="s">
        <v>43</v>
      </c>
    </row>
    <row r="21" spans="1:1" ht="15">
      <c r="A21" s="51" t="s">
        <v>44</v>
      </c>
    </row>
    <row r="23" spans="1:1" ht="15">
      <c r="A23" s="51" t="s">
        <v>45</v>
      </c>
    </row>
    <row r="24" spans="1:1" ht="15">
      <c r="A24" s="51" t="s">
        <v>46</v>
      </c>
    </row>
    <row r="25" spans="1:1" ht="15">
      <c r="A25" s="51" t="s">
        <v>47</v>
      </c>
    </row>
    <row r="26" spans="1:1" ht="15">
      <c r="A26" s="51" t="s">
        <v>48</v>
      </c>
    </row>
    <row r="27" spans="1:1" ht="15">
      <c r="A27" s="51" t="s">
        <v>49</v>
      </c>
    </row>
    <row r="28" spans="1:1" ht="15">
      <c r="A28" s="51" t="s">
        <v>50</v>
      </c>
    </row>
    <row r="29" spans="1:1" ht="15">
      <c r="A29" s="51" t="s">
        <v>51</v>
      </c>
    </row>
    <row r="30" spans="1:1" ht="15">
      <c r="A30" s="51" t="s">
        <v>52</v>
      </c>
    </row>
    <row r="31" spans="1:1" ht="15">
      <c r="A31" s="51" t="s">
        <v>53</v>
      </c>
    </row>
    <row r="32" spans="1:1" ht="15">
      <c r="A32" s="51" t="s">
        <v>54</v>
      </c>
    </row>
    <row r="33" spans="1:1" ht="15">
      <c r="A33" s="51" t="s">
        <v>55</v>
      </c>
    </row>
    <row r="34" spans="1:1" ht="15">
      <c r="A34" s="51" t="s">
        <v>56</v>
      </c>
    </row>
    <row r="35" spans="1:1" ht="15">
      <c r="A35" s="51" t="s">
        <v>57</v>
      </c>
    </row>
    <row r="36" spans="1:1" ht="15">
      <c r="A36" s="51" t="s">
        <v>58</v>
      </c>
    </row>
    <row r="37" spans="1:1" ht="15">
      <c r="A37" s="51" t="s">
        <v>59</v>
      </c>
    </row>
    <row r="38" spans="1:1" ht="15">
      <c r="A38" s="51" t="s">
        <v>60</v>
      </c>
    </row>
    <row r="39" spans="1:1" ht="15">
      <c r="A39" s="51" t="s">
        <v>61</v>
      </c>
    </row>
    <row r="40" spans="1:1" ht="15">
      <c r="A40" s="51" t="s">
        <v>62</v>
      </c>
    </row>
    <row r="41" spans="1:1" ht="15">
      <c r="A41" s="51" t="s">
        <v>63</v>
      </c>
    </row>
    <row r="42" spans="1:1" ht="15">
      <c r="A42" s="51" t="s">
        <v>64</v>
      </c>
    </row>
    <row r="43" spans="1:1" ht="15">
      <c r="A43" s="51" t="s">
        <v>65</v>
      </c>
    </row>
    <row r="44" spans="1:1" ht="15">
      <c r="A44" s="51" t="s">
        <v>66</v>
      </c>
    </row>
    <row r="45" spans="1:1" ht="15">
      <c r="A45" s="51" t="s">
        <v>67</v>
      </c>
    </row>
    <row r="46" spans="1:1" ht="15">
      <c r="A46" s="51" t="s">
        <v>68</v>
      </c>
    </row>
    <row r="48" spans="1:1" ht="15">
      <c r="A48" s="51" t="s">
        <v>69</v>
      </c>
    </row>
    <row r="49" spans="1:1" ht="15">
      <c r="A49" s="51" t="s">
        <v>70</v>
      </c>
    </row>
    <row r="50" spans="1:1" ht="15">
      <c r="A50" s="51" t="s">
        <v>71</v>
      </c>
    </row>
    <row r="53" spans="1:1" ht="15">
      <c r="A53" s="51" t="s">
        <v>1</v>
      </c>
    </row>
    <row r="54" spans="1:1" ht="15">
      <c r="A54" s="51" t="s">
        <v>72</v>
      </c>
    </row>
    <row r="55" spans="1:1" ht="15">
      <c r="A55" s="51" t="s">
        <v>73</v>
      </c>
    </row>
    <row r="56" spans="1:1" ht="15">
      <c r="A56" s="51" t="s">
        <v>74</v>
      </c>
    </row>
    <row r="57" spans="1:1" ht="15">
      <c r="A57" s="51" t="s">
        <v>75</v>
      </c>
    </row>
    <row r="59" spans="1:1" ht="15">
      <c r="A59" s="51" t="s">
        <v>76</v>
      </c>
    </row>
    <row r="60" spans="1:1" ht="15">
      <c r="A60" s="51" t="s">
        <v>77</v>
      </c>
    </row>
    <row r="63" spans="1:1" ht="15">
      <c r="A63" s="51" t="s">
        <v>2</v>
      </c>
    </row>
    <row r="64" spans="1:1" ht="15">
      <c r="A64" s="51" t="s">
        <v>78</v>
      </c>
    </row>
    <row r="67" spans="1:1" ht="15">
      <c r="A67" s="51" t="s">
        <v>79</v>
      </c>
    </row>
    <row r="68" spans="1:1" ht="15">
      <c r="A68" s="51" t="s">
        <v>80</v>
      </c>
    </row>
    <row r="69" spans="1:1" ht="15">
      <c r="A69" s="51" t="s">
        <v>81</v>
      </c>
    </row>
    <row r="70" spans="1:1" ht="15">
      <c r="A70" s="51" t="s">
        <v>82</v>
      </c>
    </row>
    <row r="71" spans="1:1" ht="15">
      <c r="A71" s="51" t="s">
        <v>83</v>
      </c>
    </row>
    <row r="72" spans="1:1" ht="15">
      <c r="A72" s="51" t="s">
        <v>84</v>
      </c>
    </row>
    <row r="73" spans="1:1" ht="15">
      <c r="A73" s="51" t="s">
        <v>85</v>
      </c>
    </row>
    <row r="74" spans="1:1" ht="15">
      <c r="A74" s="51" t="s">
        <v>86</v>
      </c>
    </row>
    <row r="75" spans="1:1" ht="15">
      <c r="A75" s="51" t="s">
        <v>87</v>
      </c>
    </row>
    <row r="76" spans="1:1" ht="15">
      <c r="A76" s="51" t="s">
        <v>88</v>
      </c>
    </row>
    <row r="77" spans="1:1" ht="15">
      <c r="A77" s="51" t="s">
        <v>89</v>
      </c>
    </row>
    <row r="78" spans="1:1" ht="15">
      <c r="A78" s="51" t="s">
        <v>90</v>
      </c>
    </row>
    <row r="79" spans="1:1" ht="15">
      <c r="A79" s="51" t="s">
        <v>91</v>
      </c>
    </row>
    <row r="80" spans="1:1" ht="15">
      <c r="A80" s="51" t="s">
        <v>92</v>
      </c>
    </row>
    <row r="82" spans="1:1" ht="15">
      <c r="A82" s="51" t="s">
        <v>76</v>
      </c>
    </row>
    <row r="83" spans="1:1" ht="15">
      <c r="A83" s="51" t="s">
        <v>77</v>
      </c>
    </row>
  </sheetData>
  <sheetProtection sheet="1" objects="1" scenarios="1"/>
  <pageMargins left="0.78749999999999998" right="0.78749999999999998" top="1.0249999999999999" bottom="1.0249999999999999" header="0.78749999999999998" footer="0.78749999999999998"/>
  <pageSetup orientation="portrait" horizontalDpi="300" verticalDpi="300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M5"/>
  <sheetViews>
    <sheetView workbookViewId="0"/>
  </sheetViews>
  <sheetFormatPr defaultColWidth="11.5703125" defaultRowHeight="12.75"/>
  <sheetData>
    <row r="5" spans="13:13">
      <c r="M5" s="1"/>
    </row>
  </sheetData>
  <sheetProtection sheet="1" objects="1" scenarios="1"/>
  <pageMargins left="0.78749999999999998" right="0.78749999999999998" top="1.0249999999999999" bottom="1.0249999999999999" header="0.78749999999999998" footer="0.78749999999999998"/>
  <pageSetup orientation="portrait" horizontalDpi="300" verticalDpi="300"/>
  <headerFooter alignWithMargins="0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B1980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5.42578125" customWidth="1"/>
    <col min="2" max="2" width="9.42578125" style="3" customWidth="1"/>
    <col min="3" max="3" width="2.140625" customWidth="1"/>
    <col min="4" max="4" width="1.7109375" customWidth="1"/>
    <col min="5" max="5" width="3.7109375" style="6" customWidth="1"/>
    <col min="6" max="6" width="11.42578125" customWidth="1"/>
    <col min="8" max="8" width="8.5703125" customWidth="1"/>
    <col min="9" max="9" width="7.140625" style="7" customWidth="1"/>
    <col min="10" max="10" width="6.85546875" style="7" customWidth="1"/>
    <col min="11" max="11" width="6.7109375" style="7" customWidth="1"/>
    <col min="12" max="12" width="0.5703125" customWidth="1"/>
    <col min="13" max="14" width="7.85546875" customWidth="1"/>
    <col min="15" max="15" width="5.7109375" style="43" customWidth="1"/>
    <col min="16" max="16" width="5.7109375" style="57" customWidth="1"/>
    <col min="17" max="17" width="11" customWidth="1"/>
    <col min="18" max="18" width="3.7109375" customWidth="1"/>
    <col min="19" max="19" width="11.28515625" customWidth="1"/>
    <col min="21" max="21" width="8.140625" customWidth="1"/>
    <col min="22" max="22" width="7.140625" customWidth="1"/>
    <col min="23" max="23" width="6.42578125" customWidth="1"/>
    <col min="24" max="24" width="7.140625" customWidth="1"/>
    <col min="25" max="25" width="0.5703125" customWidth="1"/>
    <col min="26" max="27" width="7.85546875" customWidth="1"/>
    <col min="28" max="28" width="5.7109375" customWidth="1"/>
    <col min="29" max="29" width="10.85546875" customWidth="1"/>
    <col min="30" max="30" width="3.7109375" customWidth="1"/>
    <col min="34" max="35" width="7.28515625" customWidth="1"/>
    <col min="36" max="36" width="7.7109375" customWidth="1"/>
    <col min="37" max="37" width="0.5703125" customWidth="1"/>
    <col min="38" max="38" width="9.28515625" customWidth="1"/>
    <col min="39" max="39" width="9.85546875" customWidth="1"/>
    <col min="40" max="40" width="6.5703125" customWidth="1"/>
    <col min="41" max="41" width="10.85546875" customWidth="1"/>
    <col min="42" max="42" width="3.7109375" customWidth="1"/>
    <col min="43" max="43" width="11.42578125" customWidth="1"/>
    <col min="45" max="45" width="8.85546875" customWidth="1"/>
    <col min="46" max="46" width="7.5703125" customWidth="1"/>
    <col min="47" max="47" width="7.28515625" customWidth="1"/>
    <col min="48" max="48" width="7" customWidth="1"/>
    <col min="49" max="49" width="0.5703125" customWidth="1"/>
    <col min="51" max="51" width="8" customWidth="1"/>
    <col min="52" max="52" width="6" customWidth="1"/>
    <col min="53" max="53" width="11.140625" customWidth="1"/>
    <col min="54" max="54" width="3.7109375" customWidth="1"/>
  </cols>
  <sheetData>
    <row r="1" spans="1:54" s="1" customFormat="1">
      <c r="A1" s="1" t="s">
        <v>3</v>
      </c>
      <c r="B1" s="4" t="s">
        <v>4</v>
      </c>
      <c r="E1" s="5"/>
      <c r="F1" s="20" t="s">
        <v>5</v>
      </c>
      <c r="G1" s="15" t="s">
        <v>6</v>
      </c>
      <c r="H1" s="15" t="s">
        <v>19</v>
      </c>
      <c r="I1" s="15" t="s">
        <v>7</v>
      </c>
      <c r="J1" s="15" t="s">
        <v>20</v>
      </c>
      <c r="K1" s="15" t="s">
        <v>21</v>
      </c>
      <c r="L1" s="18"/>
      <c r="M1" s="39" t="s">
        <v>26</v>
      </c>
      <c r="N1" s="39" t="s">
        <v>31</v>
      </c>
      <c r="O1" s="41" t="s">
        <v>27</v>
      </c>
      <c r="P1" s="46" t="s">
        <v>121</v>
      </c>
      <c r="Q1" s="39" t="s">
        <v>28</v>
      </c>
      <c r="R1" s="12"/>
      <c r="S1" s="20" t="s">
        <v>5</v>
      </c>
      <c r="T1" s="15" t="s">
        <v>6</v>
      </c>
      <c r="U1" s="15" t="s">
        <v>23</v>
      </c>
      <c r="V1" s="15" t="s">
        <v>7</v>
      </c>
      <c r="W1" s="15" t="s">
        <v>24</v>
      </c>
      <c r="X1" s="15" t="s">
        <v>25</v>
      </c>
      <c r="Y1" s="18"/>
      <c r="Z1" s="39" t="s">
        <v>29</v>
      </c>
      <c r="AA1" s="39" t="s">
        <v>31</v>
      </c>
      <c r="AB1" s="41" t="s">
        <v>27</v>
      </c>
      <c r="AC1" s="39" t="s">
        <v>28</v>
      </c>
      <c r="AD1" s="12"/>
      <c r="AE1" s="33" t="s">
        <v>5</v>
      </c>
      <c r="AF1" s="28" t="s">
        <v>6</v>
      </c>
      <c r="AG1" s="28" t="s">
        <v>97</v>
      </c>
      <c r="AH1" s="28" t="s">
        <v>7</v>
      </c>
      <c r="AI1" s="28" t="s">
        <v>98</v>
      </c>
      <c r="AJ1" s="28" t="s">
        <v>99</v>
      </c>
      <c r="AK1" s="31"/>
      <c r="AL1" s="39" t="s">
        <v>100</v>
      </c>
      <c r="AM1" s="39" t="s">
        <v>31</v>
      </c>
      <c r="AN1" s="41" t="s">
        <v>27</v>
      </c>
      <c r="AO1" s="39" t="s">
        <v>28</v>
      </c>
      <c r="AP1" s="12"/>
      <c r="AQ1" s="33" t="s">
        <v>5</v>
      </c>
      <c r="AR1" s="28" t="s">
        <v>6</v>
      </c>
      <c r="AS1" s="28" t="s">
        <v>103</v>
      </c>
      <c r="AT1" s="28" t="s">
        <v>7</v>
      </c>
      <c r="AU1" s="28" t="s">
        <v>104</v>
      </c>
      <c r="AV1" s="28" t="s">
        <v>105</v>
      </c>
      <c r="AW1" s="31"/>
      <c r="AX1" s="39" t="s">
        <v>106</v>
      </c>
      <c r="AY1" s="39" t="s">
        <v>31</v>
      </c>
      <c r="AZ1" s="41" t="s">
        <v>27</v>
      </c>
      <c r="BA1" s="39" t="s">
        <v>28</v>
      </c>
      <c r="BB1" s="12"/>
    </row>
    <row r="2" spans="1:54">
      <c r="A2">
        <v>1</v>
      </c>
      <c r="B2" s="3">
        <v>-0.39300000000000002</v>
      </c>
      <c r="F2" s="19" t="s">
        <v>8</v>
      </c>
      <c r="G2" s="16">
        <f>H2-(2.1217077549548/2)</f>
        <v>0.58200012252260014</v>
      </c>
      <c r="H2" s="16">
        <v>1.642854</v>
      </c>
      <c r="I2" s="16"/>
      <c r="J2" s="16"/>
      <c r="K2" s="16"/>
      <c r="L2" s="14"/>
      <c r="M2" s="38">
        <f t="shared" ref="M2:M65" si="0" xml:space="preserve"> SIN((2*PI()*(H2-2000+N2)/19.0953697945932) + 5.663651193)</f>
        <v>0.45887672389111483</v>
      </c>
      <c r="N2" s="38">
        <v>3.3250000000000002</v>
      </c>
      <c r="O2" s="42">
        <v>-4</v>
      </c>
      <c r="P2" s="45">
        <v>-0.112</v>
      </c>
      <c r="Q2" s="38">
        <f>CORREL(K14:K314,M18:M318)</f>
        <v>-0.1124293382557431</v>
      </c>
      <c r="R2" s="13"/>
      <c r="S2" s="19" t="s">
        <v>8</v>
      </c>
      <c r="T2" s="16">
        <f>U2-(6.3651232648644/2)</f>
        <v>-1.5397076324322001</v>
      </c>
      <c r="U2" s="29">
        <v>1.642854</v>
      </c>
      <c r="V2" s="16"/>
      <c r="W2" s="16"/>
      <c r="X2" s="16"/>
      <c r="Y2" s="14"/>
      <c r="Z2" s="38">
        <f t="shared" ref="Z2:Z65" si="1" xml:space="preserve"> SIN((2*PI()*(U2-2000+AA2)/57.2861093837796) + 0.840686201)</f>
        <v>0.91439437507301435</v>
      </c>
      <c r="AA2" s="38">
        <v>-3.8</v>
      </c>
      <c r="AB2" s="42">
        <v>-4</v>
      </c>
      <c r="AC2" s="38">
        <f>CORREL(X12:X309,Z16:Z313)</f>
        <v>-3.9147174882593574E-2</v>
      </c>
      <c r="AD2" s="13"/>
      <c r="AE2" s="32" t="s">
        <v>8</v>
      </c>
      <c r="AF2" s="29">
        <f>AG2-(19.0953697945932/2)</f>
        <v>-122.47704989729661</v>
      </c>
      <c r="AG2" s="29">
        <v>-112.929365</v>
      </c>
      <c r="AH2" s="29"/>
      <c r="AI2" s="29"/>
      <c r="AJ2" s="29"/>
      <c r="AK2" s="27"/>
      <c r="AL2" s="38">
        <f xml:space="preserve"> SIN((2*PI()*(AG2-2000+AM2)/171.858328151339) + 3.421821408)</f>
        <v>0.18769847635677356</v>
      </c>
      <c r="AM2" s="38">
        <v>37.799999999999997</v>
      </c>
      <c r="AN2" s="42">
        <v>-4</v>
      </c>
      <c r="AO2" s="38">
        <f>CORREL(AJ12:AJ108,AL16:AL112)</f>
        <v>-8.3544327421620976E-2</v>
      </c>
      <c r="AP2" s="13"/>
      <c r="AQ2" s="32" t="s">
        <v>8</v>
      </c>
      <c r="AR2" s="29">
        <f>AS2-(57.2861093837796/2)</f>
        <v>-485.28907569188982</v>
      </c>
      <c r="AS2" s="29">
        <v>-456.64602100000002</v>
      </c>
      <c r="AT2" s="29"/>
      <c r="AU2" s="29"/>
      <c r="AV2" s="29"/>
      <c r="AW2" s="27"/>
      <c r="AX2" s="38">
        <f xml:space="preserve"> SIN((2*PI()*(AS2-2000+AY2)/515.574984454017) + 2.187804708)</f>
        <v>-0.74899752349315163</v>
      </c>
      <c r="AY2" s="38">
        <v>26.5</v>
      </c>
      <c r="AZ2" s="42">
        <v>-4</v>
      </c>
      <c r="BA2" s="38">
        <f>CORREL(AV14:AV41,AX18:AX45)</f>
        <v>-0.14567111011713815</v>
      </c>
      <c r="BB2" s="13"/>
    </row>
    <row r="3" spans="1:54">
      <c r="A3">
        <v>2</v>
      </c>
      <c r="B3" s="3">
        <v>-0.30959999999999999</v>
      </c>
      <c r="F3" s="21" t="s">
        <v>18</v>
      </c>
      <c r="G3" s="16">
        <f>G2+2.1217077549548</f>
        <v>2.7037078774773997</v>
      </c>
      <c r="H3" s="16">
        <f>H2+2.1217077549548</f>
        <v>3.7645617549547996</v>
      </c>
      <c r="I3" s="16"/>
      <c r="J3" s="16"/>
      <c r="K3" s="16"/>
      <c r="L3" s="17"/>
      <c r="M3" s="38">
        <f t="shared" si="0"/>
        <v>-0.21959679144199168</v>
      </c>
      <c r="N3" s="38">
        <f>N2</f>
        <v>3.3250000000000002</v>
      </c>
      <c r="O3" s="42">
        <v>-3</v>
      </c>
      <c r="P3" s="45">
        <v>-0.06</v>
      </c>
      <c r="Q3" s="38">
        <f>CORREL(K14:K314,M17:M317)</f>
        <v>-5.9690551670988468E-2</v>
      </c>
      <c r="R3" s="13"/>
      <c r="S3" s="21" t="s">
        <v>22</v>
      </c>
      <c r="T3" s="16">
        <f>T2+6.3651232648644</f>
        <v>4.8254156324322004</v>
      </c>
      <c r="U3" s="16">
        <f>U2+6.3651232648644</f>
        <v>8.007977264864401</v>
      </c>
      <c r="V3" s="16"/>
      <c r="W3" s="16"/>
      <c r="X3" s="16"/>
      <c r="Y3" s="17"/>
      <c r="Z3" s="38">
        <f t="shared" si="1"/>
        <v>0.96068294305828716</v>
      </c>
      <c r="AA3" s="38">
        <f>AA2</f>
        <v>-3.8</v>
      </c>
      <c r="AB3" s="42">
        <v>-3</v>
      </c>
      <c r="AC3" s="38">
        <f>CORREL(X12:X309,Z15:Z312)</f>
        <v>-2.1134734279487467E-2</v>
      </c>
      <c r="AD3" s="13"/>
      <c r="AE3" s="34" t="s">
        <v>96</v>
      </c>
      <c r="AF3" s="29">
        <f>AF2+19.0953697945932</f>
        <v>-103.38168010270341</v>
      </c>
      <c r="AG3" s="29">
        <f>AG2+19.0953697945932</f>
        <v>-93.833995205406808</v>
      </c>
      <c r="AH3" s="29"/>
      <c r="AI3" s="29"/>
      <c r="AJ3" s="29"/>
      <c r="AK3" s="30"/>
      <c r="AL3" s="38">
        <f t="shared" ref="AL3:AL23" si="2" xml:space="preserve"> SIN((2*PI()*(AG3-2000+AM3)/171.858328151339) + 3.421821408)</f>
        <v>-0.48757777517879186</v>
      </c>
      <c r="AM3" s="38">
        <f>AM2</f>
        <v>37.799999999999997</v>
      </c>
      <c r="AN3" s="42">
        <v>-3</v>
      </c>
      <c r="AO3" s="38">
        <f>CORREL(AJ12:AJ108,AL15:AL111)</f>
        <v>-4.4215263399190373E-2</v>
      </c>
      <c r="AP3" s="13"/>
      <c r="AQ3" s="34" t="s">
        <v>102</v>
      </c>
      <c r="AR3" s="29">
        <f>AR2+57.2861093837796</f>
        <v>-428.00296630811022</v>
      </c>
      <c r="AS3" s="29">
        <f>AS2+57.2861093837796</f>
        <v>-399.35991161622042</v>
      </c>
      <c r="AT3" s="29"/>
      <c r="AU3" s="29"/>
      <c r="AV3" s="29"/>
      <c r="AW3" s="30"/>
      <c r="AX3" s="38">
        <f t="shared" ref="AX3:AX21" si="3" xml:space="preserve"> SIN((2*PI()*(AS3-2000+AY3)/515.574984454017) + 2.187804708)</f>
        <v>-0.99965897446986429</v>
      </c>
      <c r="AY3" s="38">
        <f>AY2</f>
        <v>26.5</v>
      </c>
      <c r="AZ3" s="42">
        <v>-3</v>
      </c>
      <c r="BA3" s="38">
        <f>CORREL(AV14:AV41,AX17:AX44)</f>
        <v>-7.6590448007335055E-2</v>
      </c>
      <c r="BB3" s="13"/>
    </row>
    <row r="4" spans="1:54">
      <c r="A4">
        <v>3</v>
      </c>
      <c r="B4" s="3">
        <v>-0.24329999999999999</v>
      </c>
      <c r="F4" s="19"/>
      <c r="G4" s="29">
        <f t="shared" ref="G4:G67" si="4">G3+2.1217077549548</f>
        <v>4.8254156324321995</v>
      </c>
      <c r="H4" s="29">
        <f t="shared" ref="H4:H67" si="5">H3+2.1217077549548</f>
        <v>5.8862695099095994</v>
      </c>
      <c r="I4" s="16"/>
      <c r="J4" s="16"/>
      <c r="K4" s="16"/>
      <c r="L4" s="17"/>
      <c r="M4" s="38">
        <f t="shared" si="0"/>
        <v>-0.79531852751280785</v>
      </c>
      <c r="N4" s="38">
        <f t="shared" ref="N4:N46" si="6">N3</f>
        <v>3.3250000000000002</v>
      </c>
      <c r="O4" s="42">
        <v>-2</v>
      </c>
      <c r="P4" s="45">
        <v>2.1000000000000001E-2</v>
      </c>
      <c r="Q4" s="38">
        <f>CORREL(K14:K314,M16:M316)</f>
        <v>2.0904783728082708E-2</v>
      </c>
      <c r="R4" s="13"/>
      <c r="S4" s="19"/>
      <c r="T4" s="29">
        <f t="shared" ref="T4:T67" si="7">T3+6.3651232648644</f>
        <v>11.190538897296602</v>
      </c>
      <c r="U4" s="29">
        <f t="shared" ref="U4:U67" si="8">U3+6.3651232648644</f>
        <v>14.373100529728802</v>
      </c>
      <c r="V4" s="16"/>
      <c r="W4" s="16"/>
      <c r="X4" s="16"/>
      <c r="Y4" s="17"/>
      <c r="Z4" s="38">
        <f t="shared" si="1"/>
        <v>0.55745728518496562</v>
      </c>
      <c r="AA4" s="38">
        <f t="shared" ref="AA4:AA11" si="9">AA3</f>
        <v>-3.8</v>
      </c>
      <c r="AB4" s="42">
        <v>-2</v>
      </c>
      <c r="AC4" s="38">
        <f>CORREL(X12:X309,Z14:Z311)</f>
        <v>6.8407661694783331E-3</v>
      </c>
      <c r="AD4" s="13"/>
      <c r="AE4" s="32"/>
      <c r="AF4" s="29">
        <f t="shared" ref="AF4:AF44" si="10">AF3+19.0953697945932</f>
        <v>-84.286310308110217</v>
      </c>
      <c r="AG4" s="29">
        <f t="shared" ref="AG4:AG44" si="11">AG3+19.0953697945932</f>
        <v>-74.738625410813611</v>
      </c>
      <c r="AH4" s="29"/>
      <c r="AI4" s="29"/>
      <c r="AJ4" s="29"/>
      <c r="AK4" s="30"/>
      <c r="AL4" s="38">
        <f t="shared" si="2"/>
        <v>-0.93471096688480582</v>
      </c>
      <c r="AM4" s="38">
        <f t="shared" ref="AM4:AM67" si="12">AM3</f>
        <v>37.799999999999997</v>
      </c>
      <c r="AN4" s="42">
        <v>-2</v>
      </c>
      <c r="AO4" s="38">
        <f>CORREL(AJ12:AJ108,AL14:AL110)</f>
        <v>1.623522356336116E-2</v>
      </c>
      <c r="AP4" s="13"/>
      <c r="AQ4" s="32"/>
      <c r="AR4" s="29">
        <f t="shared" ref="AR4:AR22" si="13">AR3+57.2861093837796</f>
        <v>-370.71685692433061</v>
      </c>
      <c r="AS4" s="29">
        <f t="shared" ref="AS4:AS22" si="14">AS3+57.2861093837796</f>
        <v>-342.07380223244081</v>
      </c>
      <c r="AT4" s="29"/>
      <c r="AU4" s="29"/>
      <c r="AV4" s="29"/>
      <c r="AW4" s="30"/>
      <c r="AX4" s="38">
        <f t="shared" si="3"/>
        <v>-0.78256888132016122</v>
      </c>
      <c r="AY4" s="38">
        <f t="shared" ref="AY4:AY59" si="15">AY3</f>
        <v>26.5</v>
      </c>
      <c r="AZ4" s="42">
        <v>-2</v>
      </c>
      <c r="BA4" s="38">
        <f>CORREL(AV14:AV41,AX16:AX43)</f>
        <v>2.5261491120243781E-2</v>
      </c>
      <c r="BB4" s="13"/>
    </row>
    <row r="5" spans="1:54">
      <c r="A5">
        <v>4</v>
      </c>
      <c r="B5" s="3">
        <v>-0.24410000000000001</v>
      </c>
      <c r="F5" s="19" t="s">
        <v>9</v>
      </c>
      <c r="G5" s="29">
        <f t="shared" si="4"/>
        <v>6.9471233873869993</v>
      </c>
      <c r="H5" s="29">
        <f t="shared" si="5"/>
        <v>8.0079772648643992</v>
      </c>
      <c r="I5" s="16"/>
      <c r="J5" s="16"/>
      <c r="K5" s="16"/>
      <c r="L5" s="17"/>
      <c r="M5" s="38">
        <f t="shared" si="0"/>
        <v>-0.99890188557953274</v>
      </c>
      <c r="N5" s="38">
        <f t="shared" si="6"/>
        <v>3.3250000000000002</v>
      </c>
      <c r="O5" s="42">
        <v>-1</v>
      </c>
      <c r="P5" s="45">
        <v>9.1999999999999998E-2</v>
      </c>
      <c r="Q5" s="44">
        <f>CORREL(K14:K314,M15:M315)</f>
        <v>9.184503037561037E-2</v>
      </c>
      <c r="R5" s="13"/>
      <c r="S5" s="19" t="s">
        <v>9</v>
      </c>
      <c r="T5" s="29">
        <f t="shared" si="7"/>
        <v>17.555662162161003</v>
      </c>
      <c r="U5" s="29">
        <f t="shared" si="8"/>
        <v>20.738223794593203</v>
      </c>
      <c r="V5" s="16"/>
      <c r="W5" s="16"/>
      <c r="X5" s="16"/>
      <c r="Y5" s="17"/>
      <c r="Z5" s="38">
        <f t="shared" si="1"/>
        <v>-0.10660883187403603</v>
      </c>
      <c r="AA5" s="38">
        <f t="shared" si="9"/>
        <v>-3.8</v>
      </c>
      <c r="AB5" s="42">
        <v>-1</v>
      </c>
      <c r="AC5" s="44">
        <f>CORREL(X12:X309,Z13:Z310)</f>
        <v>3.1619654307702416E-2</v>
      </c>
      <c r="AD5" s="13"/>
      <c r="AE5" s="32" t="s">
        <v>9</v>
      </c>
      <c r="AF5" s="29">
        <f t="shared" si="10"/>
        <v>-65.19094051351702</v>
      </c>
      <c r="AG5" s="29">
        <f t="shared" si="11"/>
        <v>-55.643255616220415</v>
      </c>
      <c r="AH5" s="29"/>
      <c r="AI5" s="29"/>
      <c r="AJ5" s="29"/>
      <c r="AK5" s="30"/>
      <c r="AL5" s="38">
        <f t="shared" si="2"/>
        <v>-0.94448250903017439</v>
      </c>
      <c r="AM5" s="38">
        <f t="shared" si="12"/>
        <v>37.799999999999997</v>
      </c>
      <c r="AN5" s="42">
        <v>-1</v>
      </c>
      <c r="AO5" s="44">
        <f>CORREL(AJ12:AJ108,AL13:AL109)</f>
        <v>6.817949333207507E-2</v>
      </c>
      <c r="AP5" s="13"/>
      <c r="AQ5" s="32" t="s">
        <v>9</v>
      </c>
      <c r="AR5" s="29">
        <f t="shared" si="13"/>
        <v>-313.43074754055101</v>
      </c>
      <c r="AS5" s="29">
        <f t="shared" si="14"/>
        <v>-284.78769284866121</v>
      </c>
      <c r="AT5" s="29"/>
      <c r="AU5" s="29"/>
      <c r="AV5" s="29"/>
      <c r="AW5" s="30"/>
      <c r="AX5" s="38">
        <f t="shared" si="3"/>
        <v>-0.19930611131642562</v>
      </c>
      <c r="AY5" s="38">
        <f t="shared" si="15"/>
        <v>26.5</v>
      </c>
      <c r="AZ5" s="42">
        <v>-1</v>
      </c>
      <c r="BA5" s="44">
        <f>CORREL(AV14:AV41,AX15:AX42)</f>
        <v>0.11793820831622263</v>
      </c>
      <c r="BB5" s="13"/>
    </row>
    <row r="6" spans="1:54">
      <c r="A6">
        <v>5</v>
      </c>
      <c r="B6" s="3">
        <v>-0.3075</v>
      </c>
      <c r="F6" s="19" t="s">
        <v>10</v>
      </c>
      <c r="G6" s="29">
        <f t="shared" si="4"/>
        <v>9.0688311423418</v>
      </c>
      <c r="H6" s="29">
        <f t="shared" si="5"/>
        <v>10.129685019819199</v>
      </c>
      <c r="I6" s="16"/>
      <c r="J6" s="16"/>
      <c r="K6" s="16"/>
      <c r="L6" s="17"/>
      <c r="M6" s="38">
        <f t="shared" si="0"/>
        <v>-0.73508794982575187</v>
      </c>
      <c r="N6" s="38">
        <f t="shared" si="6"/>
        <v>3.3250000000000002</v>
      </c>
      <c r="O6" s="47">
        <v>0</v>
      </c>
      <c r="P6" s="56">
        <v>0.12</v>
      </c>
      <c r="Q6" s="44">
        <f>CORREL(K14:K314,M14:M314)</f>
        <v>0.11975683172732524</v>
      </c>
      <c r="R6" s="13"/>
      <c r="S6" s="19" t="s">
        <v>10</v>
      </c>
      <c r="T6" s="29">
        <f t="shared" si="7"/>
        <v>23.920785427025404</v>
      </c>
      <c r="U6" s="29">
        <f t="shared" si="8"/>
        <v>27.103347059457604</v>
      </c>
      <c r="V6" s="16"/>
      <c r="W6" s="16"/>
      <c r="X6" s="16"/>
      <c r="Y6" s="17"/>
      <c r="Z6" s="38">
        <f t="shared" si="1"/>
        <v>-0.7207914916739655</v>
      </c>
      <c r="AA6" s="38">
        <f t="shared" si="9"/>
        <v>-3.8</v>
      </c>
      <c r="AB6" s="47">
        <v>0</v>
      </c>
      <c r="AC6" s="44">
        <f>CORREL(X12:X309,Z12:Z309)</f>
        <v>4.1525180040897801E-2</v>
      </c>
      <c r="AD6" s="13"/>
      <c r="AE6" s="32" t="s">
        <v>10</v>
      </c>
      <c r="AF6" s="29">
        <f t="shared" si="10"/>
        <v>-46.095570718923824</v>
      </c>
      <c r="AG6" s="29">
        <f t="shared" si="11"/>
        <v>-36.547885821627219</v>
      </c>
      <c r="AH6" s="29"/>
      <c r="AI6" s="29"/>
      <c r="AJ6" s="29"/>
      <c r="AK6" s="30"/>
      <c r="AL6" s="38">
        <f t="shared" si="2"/>
        <v>-0.51232018844647254</v>
      </c>
      <c r="AM6" s="38">
        <f t="shared" si="12"/>
        <v>37.799999999999997</v>
      </c>
      <c r="AN6" s="47">
        <v>0</v>
      </c>
      <c r="AO6" s="44">
        <f>CORREL(AJ12:AJ108,AL12:AL108)</f>
        <v>8.8699556416763331E-2</v>
      </c>
      <c r="AP6" s="13"/>
      <c r="AQ6" s="32" t="s">
        <v>10</v>
      </c>
      <c r="AR6" s="29">
        <f t="shared" si="13"/>
        <v>-256.14463815677141</v>
      </c>
      <c r="AS6" s="29">
        <f t="shared" si="14"/>
        <v>-227.50158346488161</v>
      </c>
      <c r="AT6" s="29"/>
      <c r="AU6" s="29"/>
      <c r="AV6" s="29"/>
      <c r="AW6" s="30"/>
      <c r="AX6" s="38">
        <f t="shared" si="3"/>
        <v>0.47721420321296049</v>
      </c>
      <c r="AY6" s="38">
        <f t="shared" si="15"/>
        <v>26.5</v>
      </c>
      <c r="AZ6" s="47">
        <v>0</v>
      </c>
      <c r="BA6" s="44">
        <f>CORREL(AV14:AV41,AX14:AX41)</f>
        <v>0.15590367167157806</v>
      </c>
      <c r="BB6" s="13"/>
    </row>
    <row r="7" spans="1:54">
      <c r="A7">
        <v>6</v>
      </c>
      <c r="B7" s="3">
        <v>-0.4219</v>
      </c>
      <c r="F7" s="19" t="s">
        <v>11</v>
      </c>
      <c r="G7" s="29">
        <f t="shared" si="4"/>
        <v>11.1905388972966</v>
      </c>
      <c r="H7" s="29">
        <f t="shared" si="5"/>
        <v>12.251392774773999</v>
      </c>
      <c r="I7" s="16"/>
      <c r="J7" s="16"/>
      <c r="K7" s="16"/>
      <c r="L7" s="17"/>
      <c r="M7" s="38">
        <f t="shared" si="0"/>
        <v>-0.12731819275596029</v>
      </c>
      <c r="N7" s="38">
        <f t="shared" si="6"/>
        <v>3.3250000000000002</v>
      </c>
      <c r="O7" s="42">
        <v>1</v>
      </c>
      <c r="P7" s="45">
        <v>9.1999999999999998E-2</v>
      </c>
      <c r="Q7" s="44">
        <f>CORREL(K14:K314,M13:M313)</f>
        <v>9.1559722462576515E-2</v>
      </c>
      <c r="R7" s="13"/>
      <c r="S7" s="19" t="s">
        <v>11</v>
      </c>
      <c r="T7" s="29">
        <f t="shared" si="7"/>
        <v>30.285908691889805</v>
      </c>
      <c r="U7" s="29">
        <f t="shared" si="8"/>
        <v>33.468470324322006</v>
      </c>
      <c r="V7" s="16"/>
      <c r="W7" s="16"/>
      <c r="X7" s="16"/>
      <c r="Y7" s="17"/>
      <c r="Z7" s="38">
        <f t="shared" si="1"/>
        <v>-0.99770780181453866</v>
      </c>
      <c r="AA7" s="38">
        <f t="shared" si="9"/>
        <v>-3.8</v>
      </c>
      <c r="AB7" s="42">
        <v>1</v>
      </c>
      <c r="AC7" s="44">
        <f>CORREL(X12:X309,Z11:Z308)</f>
        <v>3.2074517737714303E-2</v>
      </c>
      <c r="AD7" s="13"/>
      <c r="AE7" s="32" t="s">
        <v>11</v>
      </c>
      <c r="AF7" s="29">
        <f t="shared" si="10"/>
        <v>-27.000200924330624</v>
      </c>
      <c r="AG7" s="29">
        <f t="shared" si="11"/>
        <v>-17.452516027034019</v>
      </c>
      <c r="AH7" s="29"/>
      <c r="AI7" s="29"/>
      <c r="AJ7" s="29"/>
      <c r="AK7" s="30"/>
      <c r="AL7" s="38">
        <f t="shared" si="2"/>
        <v>0.15956244211600265</v>
      </c>
      <c r="AM7" s="38">
        <f t="shared" si="12"/>
        <v>37.799999999999997</v>
      </c>
      <c r="AN7" s="42">
        <v>1</v>
      </c>
      <c r="AO7" s="44">
        <f>CORREL(AJ12:AJ108,AL11:AL107)</f>
        <v>6.8149466070582365E-2</v>
      </c>
      <c r="AP7" s="13"/>
      <c r="AQ7" s="32" t="s">
        <v>11</v>
      </c>
      <c r="AR7" s="29">
        <f t="shared" si="13"/>
        <v>-198.8585287729918</v>
      </c>
      <c r="AS7" s="29">
        <f t="shared" si="14"/>
        <v>-170.215474081102</v>
      </c>
      <c r="AT7" s="29"/>
      <c r="AU7" s="29"/>
      <c r="AV7" s="29"/>
      <c r="AW7" s="30"/>
      <c r="AX7" s="38">
        <f t="shared" si="3"/>
        <v>0.93044068841390437</v>
      </c>
      <c r="AY7" s="38">
        <f t="shared" si="15"/>
        <v>26.5</v>
      </c>
      <c r="AZ7" s="42">
        <v>1</v>
      </c>
      <c r="BA7" s="44">
        <f>CORREL(AV14:AV41,AX13:AX40)</f>
        <v>0.11775536442257682</v>
      </c>
      <c r="BB7" s="13"/>
    </row>
    <row r="8" spans="1:54">
      <c r="A8">
        <v>7</v>
      </c>
      <c r="B8" s="3">
        <v>-0.56589999999999996</v>
      </c>
      <c r="F8" s="24">
        <f>MIN(H2:H5000)</f>
        <v>1.642854</v>
      </c>
      <c r="G8" s="29">
        <f t="shared" si="4"/>
        <v>13.3122466522514</v>
      </c>
      <c r="H8" s="29">
        <f t="shared" si="5"/>
        <v>14.373100529728799</v>
      </c>
      <c r="I8" s="16"/>
      <c r="J8" s="16"/>
      <c r="K8" s="16"/>
      <c r="L8" s="17"/>
      <c r="M8" s="38">
        <f t="shared" si="0"/>
        <v>0.54002516168844084</v>
      </c>
      <c r="N8" s="38">
        <f t="shared" si="6"/>
        <v>3.3250000000000002</v>
      </c>
      <c r="O8" s="42">
        <v>2</v>
      </c>
      <c r="P8" s="45">
        <v>2.1000000000000001E-2</v>
      </c>
      <c r="Q8" s="38">
        <f>CORREL(K14:K314,M12:M312)</f>
        <v>2.064726309778633E-2</v>
      </c>
      <c r="R8" s="13"/>
      <c r="S8" s="24">
        <f>MIN(U2:U5000)</f>
        <v>1.642854</v>
      </c>
      <c r="T8" s="29">
        <f t="shared" si="7"/>
        <v>36.651031956754203</v>
      </c>
      <c r="U8" s="29">
        <f t="shared" si="8"/>
        <v>39.833593589186407</v>
      </c>
      <c r="V8" s="16">
        <f t="shared" ref="V8:V29" si="16">AVERAGEIFS(TempDev,Year,"&gt;"&amp;T8,Year,"&lt;="&amp;T9)</f>
        <v>-0.34372857142857144</v>
      </c>
      <c r="W8" s="29"/>
      <c r="X8" s="29"/>
      <c r="Y8" s="17"/>
      <c r="Z8" s="38">
        <f t="shared" si="1"/>
        <v>-0.80778554319899298</v>
      </c>
      <c r="AA8" s="38">
        <f t="shared" si="9"/>
        <v>-3.8</v>
      </c>
      <c r="AB8" s="42">
        <v>2</v>
      </c>
      <c r="AC8" s="38">
        <f>CORREL(X12:X309,Z10:Z307)</f>
        <v>7.6201568933155547E-3</v>
      </c>
      <c r="AD8" s="13"/>
      <c r="AE8" s="37">
        <f>MIN(AG2:AG5000)</f>
        <v>-112.929365</v>
      </c>
      <c r="AF8" s="29">
        <f t="shared" si="10"/>
        <v>-7.9048311297374241</v>
      </c>
      <c r="AG8" s="29">
        <f t="shared" si="11"/>
        <v>1.6428537675591812</v>
      </c>
      <c r="AH8" s="29">
        <f t="shared" ref="AH8:AH44" si="17">AVERAGEIFS(TempDev,Year,"&gt;"&amp;AF8,Year,"&lt;="&amp;AF9)</f>
        <v>-0.42483636363636362</v>
      </c>
      <c r="AI8" s="29"/>
      <c r="AJ8" s="29"/>
      <c r="AK8" s="30"/>
      <c r="AL8" s="38">
        <f t="shared" si="2"/>
        <v>0.75678403267338756</v>
      </c>
      <c r="AM8" s="38">
        <f t="shared" si="12"/>
        <v>37.799999999999997</v>
      </c>
      <c r="AN8" s="42">
        <v>2</v>
      </c>
      <c r="AO8" s="38">
        <f>CORREL(AJ12:AJ108,AL10:AL106)</f>
        <v>1.4796770023048909E-2</v>
      </c>
      <c r="AP8" s="13"/>
      <c r="AQ8" s="37">
        <f>MIN(AS2:AS5000)</f>
        <v>-456.64602100000002</v>
      </c>
      <c r="AR8" s="29">
        <f t="shared" si="13"/>
        <v>-141.5724193892122</v>
      </c>
      <c r="AS8" s="29">
        <f t="shared" si="14"/>
        <v>-112.9293646973224</v>
      </c>
      <c r="AT8" s="29"/>
      <c r="AU8" s="29"/>
      <c r="AV8" s="29"/>
      <c r="AW8" s="30"/>
      <c r="AX8" s="38">
        <f t="shared" si="3"/>
        <v>0.94830363480957636</v>
      </c>
      <c r="AY8" s="38">
        <f t="shared" si="15"/>
        <v>26.5</v>
      </c>
      <c r="AZ8" s="42">
        <v>2</v>
      </c>
      <c r="BA8" s="38">
        <f>CORREL(AV14:AV41,AX12:AX39)</f>
        <v>2.7235433528031466E-2</v>
      </c>
      <c r="BB8" s="13"/>
    </row>
    <row r="9" spans="1:54">
      <c r="A9">
        <v>8</v>
      </c>
      <c r="B9" s="3">
        <v>-0.59740000000000004</v>
      </c>
      <c r="F9" s="19"/>
      <c r="G9" s="29">
        <f t="shared" si="4"/>
        <v>15.433954407206199</v>
      </c>
      <c r="H9" s="29">
        <f t="shared" si="5"/>
        <v>16.4948082846836</v>
      </c>
      <c r="I9" s="16"/>
      <c r="J9" s="16"/>
      <c r="K9" s="16"/>
      <c r="L9" s="17"/>
      <c r="M9" s="38">
        <f t="shared" si="0"/>
        <v>0.95468474126768621</v>
      </c>
      <c r="N9" s="38">
        <f t="shared" si="6"/>
        <v>3.3250000000000002</v>
      </c>
      <c r="O9" s="42">
        <v>3</v>
      </c>
      <c r="P9" s="45">
        <v>-0.06</v>
      </c>
      <c r="Q9" s="38">
        <f>CORREL(K14:K314,M11:M311)</f>
        <v>-5.9979323640772776E-2</v>
      </c>
      <c r="R9" s="13"/>
      <c r="S9" s="19"/>
      <c r="T9" s="29">
        <f t="shared" si="7"/>
        <v>43.016155221618604</v>
      </c>
      <c r="U9" s="29">
        <f t="shared" si="8"/>
        <v>46.198716854050808</v>
      </c>
      <c r="V9" s="16">
        <f t="shared" si="16"/>
        <v>-0.52344999999999997</v>
      </c>
      <c r="W9" s="29"/>
      <c r="X9" s="29"/>
      <c r="Y9" s="17"/>
      <c r="Z9" s="38">
        <f t="shared" si="1"/>
        <v>-0.23989145138431495</v>
      </c>
      <c r="AA9" s="38">
        <f t="shared" si="9"/>
        <v>-3.8</v>
      </c>
      <c r="AB9" s="42">
        <v>3</v>
      </c>
      <c r="AC9" s="38">
        <f>CORREL(X12:X309,Z9:Z306)</f>
        <v>-2.0478082551129505E-2</v>
      </c>
      <c r="AD9" s="13"/>
      <c r="AE9" s="32"/>
      <c r="AF9" s="29">
        <f t="shared" si="10"/>
        <v>11.190538664855776</v>
      </c>
      <c r="AG9" s="29">
        <f t="shared" si="11"/>
        <v>20.738223562152381</v>
      </c>
      <c r="AH9" s="29">
        <f t="shared" si="17"/>
        <v>-0.50056315789473693</v>
      </c>
      <c r="AI9" s="29"/>
      <c r="AJ9" s="29"/>
      <c r="AK9" s="30"/>
      <c r="AL9" s="38">
        <f t="shared" si="2"/>
        <v>0.99989796362523742</v>
      </c>
      <c r="AM9" s="38">
        <f t="shared" si="12"/>
        <v>37.799999999999997</v>
      </c>
      <c r="AN9" s="42">
        <v>3</v>
      </c>
      <c r="AO9" s="38">
        <f>CORREL(AJ12:AJ108,AL9:AL105)</f>
        <v>-4.4992900353300544E-2</v>
      </c>
      <c r="AP9" s="13"/>
      <c r="AQ9" s="32"/>
      <c r="AR9" s="29">
        <f t="shared" si="13"/>
        <v>-84.286310005432597</v>
      </c>
      <c r="AS9" s="29">
        <f t="shared" si="14"/>
        <v>-55.643255313542795</v>
      </c>
      <c r="AT9" s="29"/>
      <c r="AU9" s="29"/>
      <c r="AV9" s="29"/>
      <c r="AW9" s="30"/>
      <c r="AX9" s="38">
        <f t="shared" si="3"/>
        <v>0.52244477125690592</v>
      </c>
      <c r="AY9" s="38">
        <f t="shared" si="15"/>
        <v>26.5</v>
      </c>
      <c r="AZ9" s="42">
        <v>3</v>
      </c>
      <c r="BA9" s="38">
        <f>CORREL(AV14:AV41,AX11:AX38)</f>
        <v>-7.5612594736556751E-2</v>
      </c>
      <c r="BB9" s="13"/>
    </row>
    <row r="10" spans="1:54">
      <c r="A10">
        <v>9</v>
      </c>
      <c r="B10" s="3">
        <v>-0.54959999999999998</v>
      </c>
      <c r="F10" s="19" t="s">
        <v>12</v>
      </c>
      <c r="G10" s="29">
        <f t="shared" si="4"/>
        <v>17.555662162160999</v>
      </c>
      <c r="H10" s="29">
        <f t="shared" si="5"/>
        <v>18.616516039638398</v>
      </c>
      <c r="I10" s="16">
        <f t="shared" ref="I10:I33" si="18">AVERAGEIFS(TempDev,Year,"&gt;"&amp;G10,Year,"&lt;="&amp;G11)</f>
        <v>-0.40925</v>
      </c>
      <c r="J10" s="16"/>
      <c r="K10" s="16"/>
      <c r="L10" s="17"/>
      <c r="M10" s="38">
        <f t="shared" si="0"/>
        <v>0.92263672026871435</v>
      </c>
      <c r="N10" s="38">
        <f t="shared" si="6"/>
        <v>3.3250000000000002</v>
      </c>
      <c r="O10" s="42">
        <v>4</v>
      </c>
      <c r="P10" s="45">
        <v>-0.113</v>
      </c>
      <c r="Q10" s="38">
        <f>CORREL(K14:K314,M10:M310)</f>
        <v>-0.11261441782398428</v>
      </c>
      <c r="R10" s="13"/>
      <c r="S10" s="19" t="s">
        <v>12</v>
      </c>
      <c r="T10" s="29">
        <f t="shared" si="7"/>
        <v>49.381278486483005</v>
      </c>
      <c r="U10" s="29">
        <f t="shared" si="8"/>
        <v>52.563840118915209</v>
      </c>
      <c r="V10" s="16">
        <f t="shared" si="16"/>
        <v>-0.4069666666666667</v>
      </c>
      <c r="W10" s="29"/>
      <c r="X10" s="29"/>
      <c r="Y10" s="17"/>
      <c r="Z10" s="38">
        <f t="shared" si="1"/>
        <v>0.44025051662959525</v>
      </c>
      <c r="AA10" s="38">
        <f t="shared" si="9"/>
        <v>-3.8</v>
      </c>
      <c r="AB10" s="42">
        <v>4</v>
      </c>
      <c r="AC10" s="38">
        <f>CORREL(X12:X309,Z8:Z305)</f>
        <v>-3.8920283436406841E-2</v>
      </c>
      <c r="AD10" s="13"/>
      <c r="AE10" s="32" t="s">
        <v>12</v>
      </c>
      <c r="AF10" s="29">
        <f t="shared" si="10"/>
        <v>30.285908459448976</v>
      </c>
      <c r="AG10" s="29">
        <f t="shared" si="11"/>
        <v>39.833593356745581</v>
      </c>
      <c r="AH10" s="29">
        <f t="shared" si="17"/>
        <v>-0.33994210526315788</v>
      </c>
      <c r="AI10" s="29"/>
      <c r="AJ10" s="29"/>
      <c r="AK10" s="30"/>
      <c r="AL10" s="38">
        <f t="shared" si="2"/>
        <v>0.7751485247688038</v>
      </c>
      <c r="AM10" s="38">
        <f t="shared" si="12"/>
        <v>37.799999999999997</v>
      </c>
      <c r="AN10" s="42">
        <v>4</v>
      </c>
      <c r="AO10" s="38">
        <f>CORREL(AJ12:AJ108,AL8:AL104)</f>
        <v>-8.3308018601798567E-2</v>
      </c>
      <c r="AP10" s="13"/>
      <c r="AQ10" s="32" t="s">
        <v>12</v>
      </c>
      <c r="AR10" s="29">
        <f t="shared" si="13"/>
        <v>-27.000200621652994</v>
      </c>
      <c r="AS10" s="29">
        <f t="shared" si="14"/>
        <v>1.6428540702368082</v>
      </c>
      <c r="AT10" s="29">
        <f t="shared" ref="AT10:AT22" si="19">AVERAGEIFS(TempDev,Year,"&gt;"&amp;AR10,Year,"&lt;="&amp;AR11)</f>
        <v>-0.4727966666666667</v>
      </c>
      <c r="AU10" s="29"/>
      <c r="AV10" s="29"/>
      <c r="AW10" s="30"/>
      <c r="AX10" s="38">
        <f t="shared" si="3"/>
        <v>-0.14787180709373912</v>
      </c>
      <c r="AY10" s="38">
        <f t="shared" si="15"/>
        <v>26.5</v>
      </c>
      <c r="AZ10" s="42">
        <v>4</v>
      </c>
      <c r="BA10" s="38">
        <f>CORREL(AV14:AV41,AX10:AX37)</f>
        <v>-0.14622001733441034</v>
      </c>
      <c r="BB10" s="13"/>
    </row>
    <row r="11" spans="1:54">
      <c r="A11">
        <v>10</v>
      </c>
      <c r="B11" s="3">
        <v>-0.52429999999999999</v>
      </c>
      <c r="F11" s="19" t="s">
        <v>13</v>
      </c>
      <c r="G11" s="29">
        <f t="shared" si="4"/>
        <v>19.677369917115797</v>
      </c>
      <c r="H11" s="29">
        <f t="shared" si="5"/>
        <v>20.738223794593196</v>
      </c>
      <c r="I11" s="16">
        <f t="shared" si="18"/>
        <v>-0.61194999999999999</v>
      </c>
      <c r="J11" s="16"/>
      <c r="K11" s="16"/>
      <c r="L11" s="17"/>
      <c r="M11" s="38">
        <f t="shared" si="0"/>
        <v>0.45887672389103301</v>
      </c>
      <c r="N11" s="38">
        <f t="shared" si="6"/>
        <v>3.3250000000000002</v>
      </c>
      <c r="O11" s="42"/>
      <c r="P11" s="45"/>
      <c r="Q11" s="38"/>
      <c r="R11" s="13"/>
      <c r="S11" s="19" t="s">
        <v>13</v>
      </c>
      <c r="T11" s="29">
        <f t="shared" si="7"/>
        <v>55.746401751347406</v>
      </c>
      <c r="U11" s="29">
        <f t="shared" si="8"/>
        <v>58.92896338377961</v>
      </c>
      <c r="V11" s="16">
        <f t="shared" si="16"/>
        <v>-0.44055714285714292</v>
      </c>
      <c r="W11" s="29"/>
      <c r="X11" s="29"/>
      <c r="Y11" s="17"/>
      <c r="Z11" s="38">
        <f t="shared" si="1"/>
        <v>0.91439437507301713</v>
      </c>
      <c r="AA11" s="38">
        <f t="shared" si="9"/>
        <v>-3.8</v>
      </c>
      <c r="AB11" s="42"/>
      <c r="AC11" s="38"/>
      <c r="AD11" s="13"/>
      <c r="AE11" s="32" t="s">
        <v>13</v>
      </c>
      <c r="AF11" s="29">
        <f t="shared" si="10"/>
        <v>49.381278254042172</v>
      </c>
      <c r="AG11" s="29">
        <f t="shared" si="11"/>
        <v>58.928963151338777</v>
      </c>
      <c r="AH11" s="29">
        <f t="shared" si="17"/>
        <v>-0.45652631578947372</v>
      </c>
      <c r="AI11" s="29"/>
      <c r="AJ11" s="29"/>
      <c r="AK11" s="30"/>
      <c r="AL11" s="38">
        <f t="shared" si="2"/>
        <v>0.18769847635679474</v>
      </c>
      <c r="AM11" s="38">
        <f t="shared" si="12"/>
        <v>37.799999999999997</v>
      </c>
      <c r="AN11" s="42"/>
      <c r="AO11" s="38"/>
      <c r="AP11" s="13"/>
      <c r="AQ11" s="32" t="s">
        <v>13</v>
      </c>
      <c r="AR11" s="29">
        <f t="shared" si="13"/>
        <v>30.28590876212661</v>
      </c>
      <c r="AS11" s="29">
        <f t="shared" si="14"/>
        <v>58.928963454016412</v>
      </c>
      <c r="AT11" s="29">
        <f t="shared" si="19"/>
        <v>-0.41780701754385968</v>
      </c>
      <c r="AU11" s="29"/>
      <c r="AV11" s="29"/>
      <c r="AW11" s="30"/>
      <c r="AX11" s="38">
        <f t="shared" si="3"/>
        <v>-0.74899752349314674</v>
      </c>
      <c r="AY11" s="38">
        <f t="shared" si="15"/>
        <v>26.5</v>
      </c>
      <c r="AZ11" s="42"/>
      <c r="BA11" s="38"/>
      <c r="BB11" s="13"/>
    </row>
    <row r="12" spans="1:54">
      <c r="A12">
        <v>11</v>
      </c>
      <c r="B12" s="3">
        <v>-0.51659999999999995</v>
      </c>
      <c r="F12" s="23"/>
      <c r="G12" s="29">
        <f t="shared" si="4"/>
        <v>21.799077672070595</v>
      </c>
      <c r="H12" s="29">
        <f t="shared" si="5"/>
        <v>22.859931549547994</v>
      </c>
      <c r="I12" s="16">
        <f t="shared" si="18"/>
        <v>-0.52995000000000003</v>
      </c>
      <c r="J12" s="16"/>
      <c r="K12" s="16"/>
      <c r="L12" s="17"/>
      <c r="M12" s="38">
        <f t="shared" si="0"/>
        <v>-0.21959679144197064</v>
      </c>
      <c r="N12" s="38">
        <f t="shared" si="6"/>
        <v>3.3250000000000002</v>
      </c>
      <c r="O12" s="42"/>
      <c r="P12" s="45"/>
      <c r="Q12" s="45" t="s">
        <v>101</v>
      </c>
      <c r="R12" s="13"/>
      <c r="S12" s="23"/>
      <c r="T12" s="29">
        <f t="shared" si="7"/>
        <v>62.111525016211807</v>
      </c>
      <c r="U12" s="53">
        <f t="shared" si="8"/>
        <v>65.294086648644011</v>
      </c>
      <c r="V12" s="16">
        <f t="shared" si="16"/>
        <v>-0.52471666666666661</v>
      </c>
      <c r="W12" s="16">
        <f t="shared" ref="W12:W29" si="20">AVERAGE(V8:V16)</f>
        <v>-0.43329973544973549</v>
      </c>
      <c r="X12" s="49">
        <f t="shared" ref="X12:X29" si="21">V12-W12</f>
        <v>-9.1416931216931119E-2</v>
      </c>
      <c r="Y12" s="17"/>
      <c r="Z12" s="38">
        <f t="shared" si="1"/>
        <v>0.96068294305828528</v>
      </c>
      <c r="AA12" s="38">
        <f t="shared" ref="AA12:AA75" si="22">AA11</f>
        <v>-3.8</v>
      </c>
      <c r="AB12" s="42"/>
      <c r="AC12" s="45" t="s">
        <v>101</v>
      </c>
      <c r="AD12" s="13"/>
      <c r="AE12" s="36"/>
      <c r="AF12" s="29">
        <f t="shared" si="10"/>
        <v>68.476648048635369</v>
      </c>
      <c r="AG12" s="53">
        <f t="shared" si="11"/>
        <v>78.024332945931974</v>
      </c>
      <c r="AH12" s="29">
        <f t="shared" si="17"/>
        <v>-0.45695263157894728</v>
      </c>
      <c r="AI12" s="29">
        <f t="shared" ref="AI12:AI44" si="23">AVERAGE(AH8:AH16)</f>
        <v>-0.3825824029771398</v>
      </c>
      <c r="AJ12" s="49">
        <f t="shared" ref="AJ12:AJ44" si="24">AH12-AI12</f>
        <v>-7.4370228601807475E-2</v>
      </c>
      <c r="AK12" s="30"/>
      <c r="AL12" s="38">
        <f t="shared" si="2"/>
        <v>-0.48757777517876061</v>
      </c>
      <c r="AM12" s="38">
        <f t="shared" si="12"/>
        <v>37.799999999999997</v>
      </c>
      <c r="AN12" s="42"/>
      <c r="AO12" s="45" t="s">
        <v>115</v>
      </c>
      <c r="AP12" s="13"/>
      <c r="AQ12" s="36"/>
      <c r="AR12" s="29">
        <f t="shared" si="13"/>
        <v>87.572018145906213</v>
      </c>
      <c r="AS12" s="29">
        <f t="shared" si="14"/>
        <v>116.21507283779601</v>
      </c>
      <c r="AT12" s="29">
        <f t="shared" si="19"/>
        <v>-0.30889824561403506</v>
      </c>
      <c r="AU12" s="29"/>
      <c r="AV12" s="29"/>
      <c r="AW12" s="30"/>
      <c r="AX12" s="38">
        <f t="shared" si="3"/>
        <v>-0.99965897446986418</v>
      </c>
      <c r="AY12" s="38">
        <f t="shared" si="15"/>
        <v>26.5</v>
      </c>
      <c r="AZ12" s="42"/>
      <c r="BA12" s="45" t="s">
        <v>107</v>
      </c>
      <c r="BB12" s="13"/>
    </row>
    <row r="13" spans="1:54">
      <c r="A13">
        <v>12</v>
      </c>
      <c r="B13" s="3">
        <v>-0.51359999999999995</v>
      </c>
      <c r="F13" s="19" t="s">
        <v>14</v>
      </c>
      <c r="G13" s="29">
        <f t="shared" si="4"/>
        <v>23.920785427025393</v>
      </c>
      <c r="H13" s="29">
        <f t="shared" si="5"/>
        <v>24.981639304502792</v>
      </c>
      <c r="I13" s="16">
        <f t="shared" si="18"/>
        <v>-0.20099999999999998</v>
      </c>
      <c r="J13" s="16"/>
      <c r="K13" s="16"/>
      <c r="L13" s="17"/>
      <c r="M13" s="38">
        <f t="shared" si="0"/>
        <v>-0.79531852751279475</v>
      </c>
      <c r="N13" s="38">
        <f t="shared" si="6"/>
        <v>3.3250000000000002</v>
      </c>
      <c r="O13" s="42"/>
      <c r="P13" s="45"/>
      <c r="Q13" s="48" t="s">
        <v>30</v>
      </c>
      <c r="R13" s="13"/>
      <c r="S13" s="19" t="s">
        <v>14</v>
      </c>
      <c r="T13" s="29">
        <f t="shared" si="7"/>
        <v>68.476648281076208</v>
      </c>
      <c r="U13" s="29">
        <f t="shared" si="8"/>
        <v>71.659209913508406</v>
      </c>
      <c r="V13" s="16">
        <f t="shared" si="16"/>
        <v>-0.55388333333333328</v>
      </c>
      <c r="W13" s="16">
        <f t="shared" si="20"/>
        <v>-0.42970767195767201</v>
      </c>
      <c r="X13" s="49">
        <f t="shared" si="21"/>
        <v>-0.12417566137566127</v>
      </c>
      <c r="Y13" s="17"/>
      <c r="Z13" s="38">
        <f t="shared" si="1"/>
        <v>0.55745728518495996</v>
      </c>
      <c r="AA13" s="38">
        <f t="shared" si="22"/>
        <v>-3.8</v>
      </c>
      <c r="AB13" s="42"/>
      <c r="AC13" s="48" t="s">
        <v>117</v>
      </c>
      <c r="AD13" s="13"/>
      <c r="AE13" s="32" t="s">
        <v>14</v>
      </c>
      <c r="AF13" s="29">
        <f t="shared" si="10"/>
        <v>87.572017843228565</v>
      </c>
      <c r="AG13" s="29">
        <f t="shared" si="11"/>
        <v>97.11970274052517</v>
      </c>
      <c r="AH13" s="29">
        <f t="shared" si="17"/>
        <v>-0.29658947368421051</v>
      </c>
      <c r="AI13" s="29">
        <f t="shared" si="23"/>
        <v>-0.38925836257309943</v>
      </c>
      <c r="AJ13" s="49">
        <f t="shared" si="24"/>
        <v>9.2668888888888912E-2</v>
      </c>
      <c r="AK13" s="30"/>
      <c r="AL13" s="38">
        <f t="shared" si="2"/>
        <v>-0.93471096688480315</v>
      </c>
      <c r="AM13" s="38">
        <f t="shared" si="12"/>
        <v>37.799999999999997</v>
      </c>
      <c r="AN13" s="42"/>
      <c r="AO13" s="48" t="s">
        <v>116</v>
      </c>
      <c r="AP13" s="13"/>
      <c r="AQ13" s="32" t="s">
        <v>14</v>
      </c>
      <c r="AR13" s="29">
        <f t="shared" si="13"/>
        <v>144.85812752968582</v>
      </c>
      <c r="AS13" s="29">
        <f t="shared" si="14"/>
        <v>173.50118222157562</v>
      </c>
      <c r="AT13" s="29">
        <f t="shared" si="19"/>
        <v>-0.39257241379310354</v>
      </c>
      <c r="AU13" s="29"/>
      <c r="AV13" s="29"/>
      <c r="AW13" s="30"/>
      <c r="AX13" s="38">
        <f t="shared" si="3"/>
        <v>-0.78256888132016589</v>
      </c>
      <c r="AY13" s="38">
        <f t="shared" si="15"/>
        <v>26.5</v>
      </c>
      <c r="AZ13" s="42"/>
      <c r="BA13" s="48" t="s">
        <v>117</v>
      </c>
      <c r="BB13" s="13"/>
    </row>
    <row r="14" spans="1:54">
      <c r="A14">
        <v>13</v>
      </c>
      <c r="B14" s="3">
        <v>-0.56540000000000001</v>
      </c>
      <c r="F14" s="21"/>
      <c r="G14" s="29">
        <f t="shared" si="4"/>
        <v>26.042493181980191</v>
      </c>
      <c r="H14" s="53">
        <f t="shared" si="5"/>
        <v>27.10334705945759</v>
      </c>
      <c r="I14" s="16">
        <f t="shared" si="18"/>
        <v>-0.25750000000000001</v>
      </c>
      <c r="J14" s="16">
        <f t="shared" ref="J14:J69" si="25">AVERAGE(I10:I18)</f>
        <v>-0.32610555555555559</v>
      </c>
      <c r="K14" s="54">
        <f t="shared" ref="K14:K24" si="26">I14-J14</f>
        <v>6.8605555555555586E-2</v>
      </c>
      <c r="L14" s="17"/>
      <c r="M14" s="38">
        <f t="shared" si="0"/>
        <v>-0.99890188557953907</v>
      </c>
      <c r="N14" s="38">
        <f t="shared" si="6"/>
        <v>3.3250000000000002</v>
      </c>
      <c r="O14" s="42"/>
      <c r="P14" s="45"/>
      <c r="Q14" s="55" t="s">
        <v>131</v>
      </c>
      <c r="R14" s="13"/>
      <c r="S14" s="21"/>
      <c r="T14" s="29">
        <f t="shared" si="7"/>
        <v>74.841771545940603</v>
      </c>
      <c r="U14" s="29">
        <f t="shared" si="8"/>
        <v>78.0243331783728</v>
      </c>
      <c r="V14" s="16">
        <f t="shared" si="16"/>
        <v>-0.28732857142857143</v>
      </c>
      <c r="W14" s="16">
        <f t="shared" si="20"/>
        <v>-0.40651878306878308</v>
      </c>
      <c r="X14" s="49">
        <f t="shared" si="21"/>
        <v>0.11919021164021165</v>
      </c>
      <c r="Y14" s="17"/>
      <c r="Z14" s="38">
        <f t="shared" si="1"/>
        <v>-0.10660883187404284</v>
      </c>
      <c r="AA14" s="38">
        <f t="shared" si="22"/>
        <v>-3.8</v>
      </c>
      <c r="AB14" s="42"/>
      <c r="AC14" s="38"/>
      <c r="AD14" s="13"/>
      <c r="AE14" s="34"/>
      <c r="AF14" s="29">
        <f t="shared" si="10"/>
        <v>106.66738763782176</v>
      </c>
      <c r="AG14" s="29">
        <f t="shared" si="11"/>
        <v>116.21507253511837</v>
      </c>
      <c r="AH14" s="29">
        <f t="shared" si="17"/>
        <v>-0.32927368421052633</v>
      </c>
      <c r="AI14" s="29">
        <f t="shared" si="23"/>
        <v>-0.37255251461988309</v>
      </c>
      <c r="AJ14" s="49">
        <f t="shared" si="24"/>
        <v>4.3278830409356761E-2</v>
      </c>
      <c r="AK14" s="30"/>
      <c r="AL14" s="38">
        <f t="shared" si="2"/>
        <v>-0.94448250903018149</v>
      </c>
      <c r="AM14" s="38">
        <f t="shared" si="12"/>
        <v>37.799999999999997</v>
      </c>
      <c r="AN14" s="42"/>
      <c r="AO14" s="38"/>
      <c r="AP14" s="13"/>
      <c r="AQ14" s="34"/>
      <c r="AR14" s="29">
        <f t="shared" si="13"/>
        <v>202.14423691346542</v>
      </c>
      <c r="AS14" s="53">
        <f t="shared" si="14"/>
        <v>230.78729160535522</v>
      </c>
      <c r="AT14" s="29">
        <f t="shared" si="19"/>
        <v>-0.37638947368421038</v>
      </c>
      <c r="AU14" s="29">
        <f t="shared" ref="AU14:AU22" si="27">AVERAGE(AT10:AT18)</f>
        <v>-0.38885586744639378</v>
      </c>
      <c r="AV14" s="49">
        <f t="shared" ref="AV14:AV22" si="28">AT14-AU14</f>
        <v>1.2466393762183392E-2</v>
      </c>
      <c r="AW14" s="30"/>
      <c r="AX14" s="38">
        <f t="shared" si="3"/>
        <v>-0.1993061113164328</v>
      </c>
      <c r="AY14" s="38">
        <f t="shared" si="15"/>
        <v>26.5</v>
      </c>
      <c r="AZ14" s="42"/>
      <c r="BA14" s="38"/>
      <c r="BB14" s="13"/>
    </row>
    <row r="15" spans="1:54">
      <c r="A15">
        <v>14</v>
      </c>
      <c r="B15" s="3">
        <v>-0.76160000000000005</v>
      </c>
      <c r="F15" s="9"/>
      <c r="G15" s="29">
        <f t="shared" si="4"/>
        <v>28.164200936934989</v>
      </c>
      <c r="H15" s="29">
        <f t="shared" si="5"/>
        <v>29.225054814412388</v>
      </c>
      <c r="I15" s="16">
        <f t="shared" si="18"/>
        <v>-0.46925</v>
      </c>
      <c r="J15" s="16">
        <f t="shared" si="25"/>
        <v>-0.32499444444444447</v>
      </c>
      <c r="K15" s="54">
        <f t="shared" si="26"/>
        <v>-0.14425555555555553</v>
      </c>
      <c r="L15" s="17"/>
      <c r="M15" s="38">
        <f t="shared" si="0"/>
        <v>-0.73508794982576653</v>
      </c>
      <c r="N15" s="38">
        <f t="shared" si="6"/>
        <v>3.3250000000000002</v>
      </c>
      <c r="Q15" s="52" t="s">
        <v>108</v>
      </c>
      <c r="R15" s="13"/>
      <c r="S15" s="9"/>
      <c r="T15" s="29">
        <f t="shared" si="7"/>
        <v>81.206894810804997</v>
      </c>
      <c r="U15" s="29">
        <f t="shared" si="8"/>
        <v>84.389456443237194</v>
      </c>
      <c r="V15" s="16">
        <f t="shared" si="16"/>
        <v>-0.55791666666666673</v>
      </c>
      <c r="W15" s="16">
        <f t="shared" si="20"/>
        <v>-0.40400026455026455</v>
      </c>
      <c r="X15" s="49">
        <f t="shared" si="21"/>
        <v>-0.15391640211640217</v>
      </c>
      <c r="Y15" s="17"/>
      <c r="Z15" s="38">
        <f t="shared" si="1"/>
        <v>-0.72079149167395051</v>
      </c>
      <c r="AA15" s="38">
        <f t="shared" si="22"/>
        <v>-3.8</v>
      </c>
      <c r="AC15" s="52" t="s">
        <v>108</v>
      </c>
      <c r="AD15" s="13"/>
      <c r="AE15" s="9"/>
      <c r="AF15" s="29">
        <f t="shared" si="10"/>
        <v>125.76275743241496</v>
      </c>
      <c r="AG15" s="29">
        <f t="shared" si="11"/>
        <v>135.31044232971158</v>
      </c>
      <c r="AH15" s="29">
        <f t="shared" si="17"/>
        <v>-0.30083157894736845</v>
      </c>
      <c r="AI15" s="29">
        <f t="shared" si="23"/>
        <v>-0.380273567251462</v>
      </c>
      <c r="AJ15" s="49">
        <f t="shared" si="24"/>
        <v>7.9441988304093547E-2</v>
      </c>
      <c r="AK15" s="30"/>
      <c r="AL15" s="38">
        <f t="shared" si="2"/>
        <v>-0.51232018844647886</v>
      </c>
      <c r="AM15" s="38">
        <f t="shared" si="12"/>
        <v>37.799999999999997</v>
      </c>
      <c r="AO15" s="52" t="s">
        <v>108</v>
      </c>
      <c r="AP15" s="13"/>
      <c r="AQ15" s="9"/>
      <c r="AR15" s="29">
        <f t="shared" si="13"/>
        <v>259.43034629724502</v>
      </c>
      <c r="AS15" s="29">
        <f t="shared" si="14"/>
        <v>288.07340098913483</v>
      </c>
      <c r="AT15" s="29">
        <f t="shared" si="19"/>
        <v>-0.29431403508771931</v>
      </c>
      <c r="AU15" s="29">
        <f t="shared" si="27"/>
        <v>-0.38848625730994146</v>
      </c>
      <c r="AV15" s="49">
        <f t="shared" si="28"/>
        <v>9.4172222222222157E-2</v>
      </c>
      <c r="AW15" s="30"/>
      <c r="AX15" s="38">
        <f t="shared" si="3"/>
        <v>0.47721420321295399</v>
      </c>
      <c r="AY15" s="38">
        <f t="shared" si="15"/>
        <v>26.5</v>
      </c>
      <c r="BA15" s="52" t="s">
        <v>108</v>
      </c>
      <c r="BB15" s="13"/>
    </row>
    <row r="16" spans="1:54">
      <c r="A16">
        <v>15</v>
      </c>
      <c r="B16" s="3">
        <v>-0.97350000000000003</v>
      </c>
      <c r="F16" s="11" t="s">
        <v>15</v>
      </c>
      <c r="G16" s="29">
        <f t="shared" si="4"/>
        <v>30.285908691889787</v>
      </c>
      <c r="H16" s="29">
        <f t="shared" si="5"/>
        <v>31.346762569367186</v>
      </c>
      <c r="I16" s="16">
        <f t="shared" si="18"/>
        <v>-0.30520000000000003</v>
      </c>
      <c r="J16" s="16">
        <f t="shared" si="25"/>
        <v>-0.28231111111111112</v>
      </c>
      <c r="K16" s="54">
        <f t="shared" si="26"/>
        <v>-2.2888888888888903E-2</v>
      </c>
      <c r="L16" s="17"/>
      <c r="M16" s="38">
        <f t="shared" si="0"/>
        <v>-0.12731819275586892</v>
      </c>
      <c r="N16" s="38">
        <f t="shared" si="6"/>
        <v>3.3250000000000002</v>
      </c>
      <c r="Q16" s="52" t="s">
        <v>122</v>
      </c>
      <c r="R16" s="13"/>
      <c r="S16" s="11" t="s">
        <v>15</v>
      </c>
      <c r="T16" s="29">
        <f t="shared" si="7"/>
        <v>87.572018075669391</v>
      </c>
      <c r="U16" s="29">
        <f t="shared" si="8"/>
        <v>90.754579708101588</v>
      </c>
      <c r="V16" s="16">
        <f t="shared" si="16"/>
        <v>-0.26115000000000005</v>
      </c>
      <c r="W16" s="16">
        <f t="shared" si="20"/>
        <v>-0.38935317460317465</v>
      </c>
      <c r="X16" s="49">
        <f t="shared" si="21"/>
        <v>0.1282031746031746</v>
      </c>
      <c r="Y16" s="17"/>
      <c r="Z16" s="38">
        <f t="shared" si="1"/>
        <v>-0.99770780181453911</v>
      </c>
      <c r="AA16" s="38">
        <f t="shared" si="22"/>
        <v>-3.8</v>
      </c>
      <c r="AC16" s="52" t="s">
        <v>118</v>
      </c>
      <c r="AD16" s="13"/>
      <c r="AE16" s="11" t="s">
        <v>15</v>
      </c>
      <c r="AF16" s="29">
        <f t="shared" si="10"/>
        <v>144.85812722700817</v>
      </c>
      <c r="AG16" s="29">
        <f t="shared" si="11"/>
        <v>154.40581212430479</v>
      </c>
      <c r="AH16" s="29">
        <f t="shared" si="17"/>
        <v>-0.33772631578947376</v>
      </c>
      <c r="AI16" s="29">
        <f t="shared" si="23"/>
        <v>-0.37743555555555552</v>
      </c>
      <c r="AJ16" s="49">
        <f t="shared" si="24"/>
        <v>3.9709239766081761E-2</v>
      </c>
      <c r="AK16" s="30"/>
      <c r="AL16" s="38">
        <f t="shared" si="2"/>
        <v>0.15956244211599538</v>
      </c>
      <c r="AM16" s="38">
        <f t="shared" si="12"/>
        <v>37.799999999999997</v>
      </c>
      <c r="AO16" s="52" t="s">
        <v>113</v>
      </c>
      <c r="AP16" s="13"/>
      <c r="AQ16" s="11" t="s">
        <v>15</v>
      </c>
      <c r="AR16" s="29">
        <f t="shared" si="13"/>
        <v>316.71645568102463</v>
      </c>
      <c r="AS16" s="29">
        <f t="shared" si="14"/>
        <v>345.35951037291443</v>
      </c>
      <c r="AT16" s="29">
        <f t="shared" si="19"/>
        <v>-0.42337758620689653</v>
      </c>
      <c r="AU16" s="29">
        <f t="shared" si="27"/>
        <v>-0.38289658869395704</v>
      </c>
      <c r="AV16" s="49">
        <f t="shared" si="28"/>
        <v>-4.0480997512939487E-2</v>
      </c>
      <c r="AW16" s="30"/>
      <c r="AX16" s="38">
        <f t="shared" si="3"/>
        <v>0.93044068841390171</v>
      </c>
      <c r="AY16" s="38">
        <f t="shared" si="15"/>
        <v>26.5</v>
      </c>
      <c r="BA16" s="52" t="s">
        <v>109</v>
      </c>
      <c r="BB16" s="13"/>
    </row>
    <row r="17" spans="1:54">
      <c r="A17">
        <v>16</v>
      </c>
      <c r="B17" s="3">
        <v>-0.92259999999999998</v>
      </c>
      <c r="F17" s="21">
        <f>COUNTA(F24:F5000)</f>
        <v>0</v>
      </c>
      <c r="G17" s="29">
        <f t="shared" si="4"/>
        <v>32.407616446844585</v>
      </c>
      <c r="H17" s="29">
        <f t="shared" si="5"/>
        <v>33.468470324321984</v>
      </c>
      <c r="I17" s="16">
        <f t="shared" si="18"/>
        <v>-4.0799999999999996E-2</v>
      </c>
      <c r="J17" s="16">
        <f t="shared" si="25"/>
        <v>-0.26609444444444447</v>
      </c>
      <c r="K17" s="54">
        <f t="shared" si="26"/>
        <v>0.22529444444444446</v>
      </c>
      <c r="L17" s="17"/>
      <c r="M17" s="38">
        <f t="shared" si="0"/>
        <v>0.54002516168851833</v>
      </c>
      <c r="N17" s="38">
        <f t="shared" si="6"/>
        <v>3.3250000000000002</v>
      </c>
      <c r="Q17" s="50"/>
      <c r="R17" s="13"/>
      <c r="S17" s="21">
        <f>COUNTA(S24:S5000)</f>
        <v>0</v>
      </c>
      <c r="T17" s="29">
        <f t="shared" si="7"/>
        <v>93.937141340533785</v>
      </c>
      <c r="U17" s="29">
        <f t="shared" si="8"/>
        <v>97.119702972965982</v>
      </c>
      <c r="V17" s="16">
        <f t="shared" si="16"/>
        <v>-0.31140000000000001</v>
      </c>
      <c r="W17" s="16">
        <f t="shared" si="20"/>
        <v>-0.36278650793650802</v>
      </c>
      <c r="X17" s="49">
        <f t="shared" si="21"/>
        <v>5.1386507936508008E-2</v>
      </c>
      <c r="Y17" s="17"/>
      <c r="Z17" s="38">
        <f t="shared" si="1"/>
        <v>-0.80778554319898888</v>
      </c>
      <c r="AA17" s="38">
        <f t="shared" si="22"/>
        <v>-3.8</v>
      </c>
      <c r="AC17" s="50"/>
      <c r="AD17" s="13"/>
      <c r="AE17" s="34">
        <f>COUNTA(AE24:AE5000)</f>
        <v>0</v>
      </c>
      <c r="AF17" s="29">
        <f t="shared" si="10"/>
        <v>163.95349702160138</v>
      </c>
      <c r="AG17" s="29">
        <f t="shared" si="11"/>
        <v>173.501181918898</v>
      </c>
      <c r="AH17" s="29">
        <f t="shared" si="17"/>
        <v>-0.48492000000000007</v>
      </c>
      <c r="AI17" s="29">
        <f t="shared" si="23"/>
        <v>-0.35874666666666671</v>
      </c>
      <c r="AJ17" s="49">
        <f t="shared" si="24"/>
        <v>-0.12617333333333336</v>
      </c>
      <c r="AK17" s="30"/>
      <c r="AL17" s="38">
        <f t="shared" si="2"/>
        <v>0.75678403267338268</v>
      </c>
      <c r="AM17" s="38">
        <f t="shared" si="12"/>
        <v>37.799999999999997</v>
      </c>
      <c r="AO17" s="50"/>
      <c r="AP17" s="13"/>
      <c r="AQ17" s="34">
        <f>COUNTA(AQ24:AQ5000)</f>
        <v>0</v>
      </c>
      <c r="AR17" s="29">
        <f t="shared" si="13"/>
        <v>374.00256506480423</v>
      </c>
      <c r="AS17" s="29">
        <f t="shared" si="14"/>
        <v>402.64561975669403</v>
      </c>
      <c r="AT17" s="29">
        <f t="shared" si="19"/>
        <v>-0.40141052631578955</v>
      </c>
      <c r="AU17" s="29">
        <f t="shared" si="27"/>
        <v>-0.39745038986354769</v>
      </c>
      <c r="AV17" s="49">
        <f t="shared" si="28"/>
        <v>-3.9601364522418581E-3</v>
      </c>
      <c r="AW17" s="30"/>
      <c r="AX17" s="38">
        <f t="shared" si="3"/>
        <v>0.94830363480957869</v>
      </c>
      <c r="AY17" s="38">
        <f t="shared" si="15"/>
        <v>26.5</v>
      </c>
      <c r="BA17" s="50"/>
      <c r="BB17" s="13"/>
    </row>
    <row r="18" spans="1:54">
      <c r="A18">
        <v>17</v>
      </c>
      <c r="B18" s="3">
        <v>-0.61519999999999997</v>
      </c>
      <c r="F18" s="19"/>
      <c r="G18" s="29">
        <f t="shared" si="4"/>
        <v>34.529324201799383</v>
      </c>
      <c r="H18" s="29">
        <f t="shared" si="5"/>
        <v>35.590178079276782</v>
      </c>
      <c r="I18" s="16">
        <f t="shared" si="18"/>
        <v>-0.11005</v>
      </c>
      <c r="J18" s="16">
        <f t="shared" si="25"/>
        <v>-0.30829444444444448</v>
      </c>
      <c r="K18" s="54">
        <f t="shared" si="26"/>
        <v>0.1982444444444445</v>
      </c>
      <c r="L18" s="17"/>
      <c r="M18" s="38">
        <f t="shared" si="0"/>
        <v>0.95468474126767977</v>
      </c>
      <c r="N18" s="38">
        <f t="shared" si="6"/>
        <v>3.3250000000000002</v>
      </c>
      <c r="Q18" s="46" t="s">
        <v>129</v>
      </c>
      <c r="R18" s="13"/>
      <c r="S18" s="19"/>
      <c r="T18" s="29">
        <f t="shared" si="7"/>
        <v>100.30226460539818</v>
      </c>
      <c r="U18" s="29">
        <f t="shared" si="8"/>
        <v>103.48482623783038</v>
      </c>
      <c r="V18" s="16">
        <f t="shared" si="16"/>
        <v>-0.31475000000000003</v>
      </c>
      <c r="W18" s="16">
        <f t="shared" si="20"/>
        <v>-0.32361375661375669</v>
      </c>
      <c r="X18" s="49">
        <f t="shared" si="21"/>
        <v>8.863756613756657E-3</v>
      </c>
      <c r="Y18" s="17"/>
      <c r="Z18" s="38">
        <f t="shared" si="1"/>
        <v>-0.23989145138433587</v>
      </c>
      <c r="AA18" s="38">
        <f t="shared" si="22"/>
        <v>-3.8</v>
      </c>
      <c r="AC18" s="46" t="s">
        <v>119</v>
      </c>
      <c r="AD18" s="13"/>
      <c r="AE18" s="32"/>
      <c r="AF18" s="29">
        <f t="shared" si="10"/>
        <v>183.04886681619459</v>
      </c>
      <c r="AG18" s="29">
        <f t="shared" si="11"/>
        <v>192.59655171349121</v>
      </c>
      <c r="AH18" s="29">
        <f t="shared" si="17"/>
        <v>-0.35021052631578947</v>
      </c>
      <c r="AI18" s="29">
        <f t="shared" si="23"/>
        <v>-0.35654491228070179</v>
      </c>
      <c r="AJ18" s="49">
        <f t="shared" si="24"/>
        <v>6.3343859649123146E-3</v>
      </c>
      <c r="AK18" s="30"/>
      <c r="AL18" s="38">
        <f t="shared" si="2"/>
        <v>0.99989796362523731</v>
      </c>
      <c r="AM18" s="38">
        <f t="shared" si="12"/>
        <v>37.799999999999997</v>
      </c>
      <c r="AO18" s="46" t="s">
        <v>112</v>
      </c>
      <c r="AP18" s="13"/>
      <c r="AQ18" s="32"/>
      <c r="AR18" s="29">
        <f t="shared" si="13"/>
        <v>431.28867444858383</v>
      </c>
      <c r="AS18" s="29">
        <f t="shared" si="14"/>
        <v>459.93172914047364</v>
      </c>
      <c r="AT18" s="29">
        <f t="shared" si="19"/>
        <v>-0.41213684210526325</v>
      </c>
      <c r="AU18" s="29">
        <f t="shared" si="27"/>
        <v>-0.37850023862337834</v>
      </c>
      <c r="AV18" s="49">
        <f t="shared" si="28"/>
        <v>-3.3636603481884908E-2</v>
      </c>
      <c r="AW18" s="30"/>
      <c r="AX18" s="38">
        <f t="shared" si="3"/>
        <v>0.52244477125691213</v>
      </c>
      <c r="AY18" s="38">
        <f t="shared" si="15"/>
        <v>26.5</v>
      </c>
      <c r="BA18" s="46" t="s">
        <v>110</v>
      </c>
      <c r="BB18" s="13"/>
    </row>
    <row r="19" spans="1:54">
      <c r="A19">
        <v>18</v>
      </c>
      <c r="B19" s="3">
        <v>-0.38169999999999998</v>
      </c>
      <c r="F19" s="19" t="s">
        <v>16</v>
      </c>
      <c r="G19" s="29">
        <f t="shared" si="4"/>
        <v>36.651031956754181</v>
      </c>
      <c r="H19" s="29">
        <f t="shared" si="5"/>
        <v>37.71188583423158</v>
      </c>
      <c r="I19" s="16">
        <f t="shared" si="18"/>
        <v>-0.39924999999999999</v>
      </c>
      <c r="J19" s="16">
        <f t="shared" si="25"/>
        <v>-0.34259444444444448</v>
      </c>
      <c r="K19" s="54">
        <f t="shared" si="26"/>
        <v>-5.6655555555555515E-2</v>
      </c>
      <c r="L19" s="17"/>
      <c r="M19" s="38">
        <f t="shared" si="0"/>
        <v>0.92263672026872268</v>
      </c>
      <c r="N19" s="38">
        <f t="shared" si="6"/>
        <v>3.3250000000000002</v>
      </c>
      <c r="O19" s="42"/>
      <c r="P19" s="45"/>
      <c r="Q19" s="46" t="s">
        <v>130</v>
      </c>
      <c r="R19" s="13"/>
      <c r="S19" s="19" t="s">
        <v>16</v>
      </c>
      <c r="T19" s="29">
        <f t="shared" si="7"/>
        <v>106.66738787026257</v>
      </c>
      <c r="U19" s="29">
        <f t="shared" si="8"/>
        <v>109.84994950269477</v>
      </c>
      <c r="V19" s="16">
        <f t="shared" si="16"/>
        <v>-0.38430000000000003</v>
      </c>
      <c r="W19" s="16">
        <f t="shared" si="20"/>
        <v>-0.32559576719576727</v>
      </c>
      <c r="X19" s="49">
        <f t="shared" si="21"/>
        <v>-5.8704232804232759E-2</v>
      </c>
      <c r="Y19" s="17"/>
      <c r="Z19" s="38">
        <f t="shared" si="1"/>
        <v>0.44025051662957587</v>
      </c>
      <c r="AA19" s="38">
        <f t="shared" si="22"/>
        <v>-3.8</v>
      </c>
      <c r="AB19" s="42"/>
      <c r="AC19" s="46" t="s">
        <v>120</v>
      </c>
      <c r="AD19" s="13"/>
      <c r="AE19" s="32" t="s">
        <v>16</v>
      </c>
      <c r="AF19" s="29">
        <f t="shared" si="10"/>
        <v>202.1442366107878</v>
      </c>
      <c r="AG19" s="29">
        <f t="shared" si="11"/>
        <v>211.69192150808442</v>
      </c>
      <c r="AH19" s="29">
        <f t="shared" si="17"/>
        <v>-0.40943157894736837</v>
      </c>
      <c r="AI19" s="29">
        <f t="shared" si="23"/>
        <v>-0.34190280701754389</v>
      </c>
      <c r="AJ19" s="49">
        <f t="shared" si="24"/>
        <v>-6.7528771929824483E-2</v>
      </c>
      <c r="AK19" s="30"/>
      <c r="AL19" s="38">
        <f t="shared" si="2"/>
        <v>0.77514852476881291</v>
      </c>
      <c r="AM19" s="38">
        <f t="shared" si="12"/>
        <v>37.799999999999997</v>
      </c>
      <c r="AN19" s="42"/>
      <c r="AO19" s="46" t="s">
        <v>114</v>
      </c>
      <c r="AP19" s="13"/>
      <c r="AQ19" s="32" t="s">
        <v>16</v>
      </c>
      <c r="AR19" s="29">
        <f t="shared" si="13"/>
        <v>488.57478383236344</v>
      </c>
      <c r="AS19" s="29">
        <f t="shared" si="14"/>
        <v>517.21783852425324</v>
      </c>
      <c r="AT19" s="29">
        <f t="shared" si="19"/>
        <v>-0.46947017543859654</v>
      </c>
      <c r="AU19" s="29">
        <f t="shared" si="27"/>
        <v>-0.37041500974658864</v>
      </c>
      <c r="AV19" s="49">
        <f t="shared" si="28"/>
        <v>-9.9055165692007896E-2</v>
      </c>
      <c r="AW19" s="30"/>
      <c r="AX19" s="38">
        <f t="shared" si="3"/>
        <v>-0.1478718070937301</v>
      </c>
      <c r="AY19" s="38">
        <f t="shared" si="15"/>
        <v>26.5</v>
      </c>
      <c r="AZ19" s="42"/>
      <c r="BA19" s="46" t="s">
        <v>111</v>
      </c>
      <c r="BB19" s="13"/>
    </row>
    <row r="20" spans="1:54">
      <c r="A20">
        <v>19</v>
      </c>
      <c r="B20" s="3">
        <v>-0.43680000000000002</v>
      </c>
      <c r="F20" s="21">
        <f>COUNT(I2:I5000)</f>
        <v>925</v>
      </c>
      <c r="G20" s="29">
        <f t="shared" si="4"/>
        <v>38.772739711708979</v>
      </c>
      <c r="H20" s="29">
        <f t="shared" si="5"/>
        <v>39.833593589186378</v>
      </c>
      <c r="I20" s="16">
        <f t="shared" si="18"/>
        <v>-0.2278</v>
      </c>
      <c r="J20" s="16">
        <f t="shared" si="25"/>
        <v>-0.33749444444444454</v>
      </c>
      <c r="K20" s="54">
        <f t="shared" si="26"/>
        <v>0.10969444444444454</v>
      </c>
      <c r="L20" s="17"/>
      <c r="M20" s="38">
        <f t="shared" si="0"/>
        <v>0.45887672389105216</v>
      </c>
      <c r="N20" s="38">
        <f t="shared" si="6"/>
        <v>3.3250000000000002</v>
      </c>
      <c r="O20" s="42"/>
      <c r="P20" s="45"/>
      <c r="Q20" s="38"/>
      <c r="R20" s="13"/>
      <c r="S20" s="21">
        <f>COUNT(V2:V5000)</f>
        <v>306</v>
      </c>
      <c r="T20" s="29">
        <f t="shared" si="7"/>
        <v>113.03251113512697</v>
      </c>
      <c r="U20" s="29">
        <f t="shared" si="8"/>
        <v>116.21507276755916</v>
      </c>
      <c r="V20" s="16">
        <f t="shared" si="16"/>
        <v>-0.30873333333333336</v>
      </c>
      <c r="W20" s="16">
        <f t="shared" si="20"/>
        <v>-0.30944761904761908</v>
      </c>
      <c r="X20" s="49">
        <f t="shared" si="21"/>
        <v>7.1428571428572285E-4</v>
      </c>
      <c r="Y20" s="17"/>
      <c r="Z20" s="38">
        <f t="shared" si="1"/>
        <v>0.91439437507302002</v>
      </c>
      <c r="AA20" s="38">
        <f t="shared" si="22"/>
        <v>-3.8</v>
      </c>
      <c r="AB20" s="38"/>
      <c r="AC20" s="38"/>
      <c r="AD20" s="13"/>
      <c r="AE20" s="34">
        <f>COUNT(AH2:AH5000)</f>
        <v>105</v>
      </c>
      <c r="AF20" s="29">
        <f t="shared" si="10"/>
        <v>221.23960640538101</v>
      </c>
      <c r="AG20" s="29">
        <f t="shared" si="11"/>
        <v>230.78729130267763</v>
      </c>
      <c r="AH20" s="29">
        <f t="shared" si="17"/>
        <v>-0.43098421052631575</v>
      </c>
      <c r="AI20" s="29">
        <f t="shared" si="23"/>
        <v>-0.35388526315789481</v>
      </c>
      <c r="AJ20" s="49">
        <f t="shared" si="24"/>
        <v>-7.7098947368420934E-2</v>
      </c>
      <c r="AK20" s="30"/>
      <c r="AL20" s="38">
        <f t="shared" si="2"/>
        <v>0.18769847635680195</v>
      </c>
      <c r="AM20" s="38">
        <f t="shared" si="12"/>
        <v>37.799999999999997</v>
      </c>
      <c r="AN20" s="38"/>
      <c r="AO20" s="38"/>
      <c r="AP20" s="13"/>
      <c r="AQ20" s="34">
        <f>COUNT(AT2:AT5000)</f>
        <v>36</v>
      </c>
      <c r="AR20" s="29">
        <f t="shared" si="13"/>
        <v>545.86089321614304</v>
      </c>
      <c r="AS20" s="29">
        <f t="shared" si="14"/>
        <v>574.50394790803284</v>
      </c>
      <c r="AT20" s="29">
        <f t="shared" si="19"/>
        <v>-0.36749999999999994</v>
      </c>
      <c r="AU20" s="29">
        <f t="shared" si="27"/>
        <v>-0.37499044834307993</v>
      </c>
      <c r="AV20" s="49">
        <f t="shared" si="28"/>
        <v>7.4904483430799917E-3</v>
      </c>
      <c r="AW20" s="30"/>
      <c r="AX20" s="38">
        <f t="shared" si="3"/>
        <v>-0.74899752349314064</v>
      </c>
      <c r="AY20" s="38">
        <f t="shared" si="15"/>
        <v>26.5</v>
      </c>
      <c r="AZ20" s="38"/>
      <c r="BA20" s="38"/>
      <c r="BB20" s="13"/>
    </row>
    <row r="21" spans="1:54">
      <c r="A21">
        <v>20</v>
      </c>
      <c r="B21" s="3">
        <v>-0.59550000000000003</v>
      </c>
      <c r="F21" s="19"/>
      <c r="G21" s="29">
        <f t="shared" si="4"/>
        <v>40.894447466663777</v>
      </c>
      <c r="H21" s="29">
        <f t="shared" si="5"/>
        <v>41.955301344141176</v>
      </c>
      <c r="I21" s="16">
        <f t="shared" si="18"/>
        <v>-0.38400000000000006</v>
      </c>
      <c r="J21" s="16">
        <f t="shared" si="25"/>
        <v>-0.34116111111111119</v>
      </c>
      <c r="K21" s="54">
        <f t="shared" si="26"/>
        <v>-4.2838888888888871E-2</v>
      </c>
      <c r="L21" s="17"/>
      <c r="M21" s="38">
        <f t="shared" si="0"/>
        <v>-0.2195967914419496</v>
      </c>
      <c r="N21" s="38">
        <f t="shared" si="6"/>
        <v>3.3250000000000002</v>
      </c>
      <c r="O21" s="42"/>
      <c r="P21" s="45"/>
      <c r="Q21" s="38"/>
      <c r="R21" s="13"/>
      <c r="S21" s="19"/>
      <c r="T21" s="29">
        <f t="shared" si="7"/>
        <v>119.39763439999136</v>
      </c>
      <c r="U21" s="29">
        <f t="shared" si="8"/>
        <v>122.58019603242356</v>
      </c>
      <c r="V21" s="16">
        <f t="shared" si="16"/>
        <v>-0.28561666666666669</v>
      </c>
      <c r="W21" s="16">
        <f t="shared" si="20"/>
        <v>-0.3319071428571429</v>
      </c>
      <c r="X21" s="49">
        <f t="shared" si="21"/>
        <v>4.6290476190476215E-2</v>
      </c>
      <c r="Y21" s="17"/>
      <c r="Z21" s="38">
        <f t="shared" si="1"/>
        <v>0.96068294305829127</v>
      </c>
      <c r="AA21" s="38">
        <f t="shared" si="22"/>
        <v>-3.8</v>
      </c>
      <c r="AB21" s="38"/>
      <c r="AC21" s="38"/>
      <c r="AD21" s="13"/>
      <c r="AE21" s="32"/>
      <c r="AF21" s="29">
        <f t="shared" si="10"/>
        <v>240.33497619997422</v>
      </c>
      <c r="AG21" s="29">
        <f t="shared" si="11"/>
        <v>249.88266109727084</v>
      </c>
      <c r="AH21" s="29">
        <f t="shared" si="17"/>
        <v>-0.28875263157894732</v>
      </c>
      <c r="AI21" s="29">
        <f t="shared" si="23"/>
        <v>-0.37591040935672515</v>
      </c>
      <c r="AJ21" s="49">
        <f t="shared" si="24"/>
        <v>8.7157777777777834E-2</v>
      </c>
      <c r="AK21" s="30"/>
      <c r="AL21" s="38">
        <f t="shared" si="2"/>
        <v>-0.48757777517875422</v>
      </c>
      <c r="AM21" s="38">
        <f t="shared" si="12"/>
        <v>37.799999999999997</v>
      </c>
      <c r="AN21" s="38"/>
      <c r="AO21" s="38"/>
      <c r="AP21" s="13"/>
      <c r="AQ21" s="32"/>
      <c r="AR21" s="29">
        <f t="shared" si="13"/>
        <v>603.14700259992264</v>
      </c>
      <c r="AS21" s="29">
        <f t="shared" si="14"/>
        <v>631.79005729181245</v>
      </c>
      <c r="AT21" s="29">
        <f t="shared" si="19"/>
        <v>-0.43988245614035087</v>
      </c>
      <c r="AU21" s="29">
        <f t="shared" si="27"/>
        <v>-0.35518026819923376</v>
      </c>
      <c r="AV21" s="49">
        <f t="shared" si="28"/>
        <v>-8.4702187941117113E-2</v>
      </c>
      <c r="AW21" s="30"/>
      <c r="AX21" s="38">
        <f t="shared" si="3"/>
        <v>-0.99965897446986396</v>
      </c>
      <c r="AY21" s="38">
        <f t="shared" si="15"/>
        <v>26.5</v>
      </c>
      <c r="AZ21" s="38"/>
      <c r="BA21" s="38"/>
      <c r="BB21" s="13"/>
    </row>
    <row r="22" spans="1:54">
      <c r="A22">
        <v>21</v>
      </c>
      <c r="B22" s="3">
        <v>-0.62839999999999996</v>
      </c>
      <c r="F22" s="19" t="s">
        <v>17</v>
      </c>
      <c r="G22" s="29">
        <f t="shared" si="4"/>
        <v>43.016155221618575</v>
      </c>
      <c r="H22" s="29">
        <f t="shared" si="5"/>
        <v>44.077009099095974</v>
      </c>
      <c r="I22" s="16">
        <f t="shared" si="18"/>
        <v>-0.58079999999999998</v>
      </c>
      <c r="J22" s="16">
        <f t="shared" si="25"/>
        <v>-0.39261666666666667</v>
      </c>
      <c r="K22" s="54">
        <f t="shared" si="26"/>
        <v>-0.18818333333333331</v>
      </c>
      <c r="L22" s="17"/>
      <c r="M22" s="38">
        <f t="shared" si="0"/>
        <v>-0.79531852751278176</v>
      </c>
      <c r="N22" s="38">
        <f t="shared" si="6"/>
        <v>3.3250000000000002</v>
      </c>
      <c r="O22" s="41" t="s">
        <v>27</v>
      </c>
      <c r="P22" s="46" t="s">
        <v>121</v>
      </c>
      <c r="Q22" s="39" t="s">
        <v>28</v>
      </c>
      <c r="R22" s="13"/>
      <c r="S22" s="19" t="s">
        <v>17</v>
      </c>
      <c r="T22" s="29">
        <f t="shared" si="7"/>
        <v>125.76275766485576</v>
      </c>
      <c r="U22" s="29">
        <f t="shared" si="8"/>
        <v>128.94531929728797</v>
      </c>
      <c r="V22" s="16">
        <f t="shared" si="16"/>
        <v>-0.20132857142857144</v>
      </c>
      <c r="W22" s="16">
        <f t="shared" si="20"/>
        <v>-0.3300534391534391</v>
      </c>
      <c r="X22" s="49">
        <f t="shared" si="21"/>
        <v>0.12872486772486766</v>
      </c>
      <c r="Y22" s="17"/>
      <c r="Z22" s="38">
        <f t="shared" si="1"/>
        <v>0.5574572851849543</v>
      </c>
      <c r="AA22" s="38">
        <f t="shared" si="22"/>
        <v>-3.8</v>
      </c>
      <c r="AB22" s="38"/>
      <c r="AC22" s="38"/>
      <c r="AD22" s="13"/>
      <c r="AE22" s="32" t="s">
        <v>17</v>
      </c>
      <c r="AF22" s="29">
        <f t="shared" si="10"/>
        <v>259.4303459945674</v>
      </c>
      <c r="AG22" s="29">
        <f t="shared" si="11"/>
        <v>268.97803089186402</v>
      </c>
      <c r="AH22" s="29">
        <f t="shared" si="17"/>
        <v>-0.27677368421052628</v>
      </c>
      <c r="AI22" s="29">
        <f t="shared" si="23"/>
        <v>-0.36807485380116955</v>
      </c>
      <c r="AJ22" s="49">
        <f t="shared" si="24"/>
        <v>9.1301169590643272E-2</v>
      </c>
      <c r="AK22" s="30"/>
      <c r="AL22" s="38">
        <f t="shared" si="2"/>
        <v>-0.93471096688479804</v>
      </c>
      <c r="AM22" s="38">
        <f t="shared" si="12"/>
        <v>37.799999999999997</v>
      </c>
      <c r="AN22" s="38"/>
      <c r="AO22" s="38"/>
      <c r="AP22" s="13"/>
      <c r="AQ22" s="32" t="s">
        <v>17</v>
      </c>
      <c r="AR22" s="29">
        <f t="shared" si="13"/>
        <v>660.43311198370225</v>
      </c>
      <c r="AS22" s="29">
        <f t="shared" si="14"/>
        <v>689.07616667559205</v>
      </c>
      <c r="AT22" s="29">
        <f t="shared" si="19"/>
        <v>-0.22202105263157895</v>
      </c>
      <c r="AU22" s="29">
        <f t="shared" si="27"/>
        <v>-0.33731106741950662</v>
      </c>
      <c r="AV22" s="49">
        <f t="shared" si="28"/>
        <v>0.11529001478792766</v>
      </c>
      <c r="AW22" s="30"/>
      <c r="AX22" s="38">
        <f t="shared" ref="AX22:AX59" si="29" xml:space="preserve"> SIN((2*PI()*(AS22-2000+AY22)/515.574984454017) + 2.187804708)</f>
        <v>-0.78256888132017044</v>
      </c>
      <c r="AY22" s="38">
        <f t="shared" si="15"/>
        <v>26.5</v>
      </c>
      <c r="AZ22" s="38"/>
      <c r="BA22" s="38"/>
      <c r="BB22" s="13"/>
    </row>
    <row r="23" spans="1:54">
      <c r="A23">
        <v>22</v>
      </c>
      <c r="B23" s="3">
        <v>-0.5746</v>
      </c>
      <c r="F23" s="22">
        <f>COUNT(K2:K5000)</f>
        <v>917</v>
      </c>
      <c r="G23" s="29">
        <f t="shared" si="4"/>
        <v>45.137862976573373</v>
      </c>
      <c r="H23" s="29">
        <f t="shared" si="5"/>
        <v>46.198716854050772</v>
      </c>
      <c r="I23" s="16">
        <f t="shared" si="18"/>
        <v>-0.56620000000000004</v>
      </c>
      <c r="J23" s="16">
        <f t="shared" si="25"/>
        <v>-0.42247777777777784</v>
      </c>
      <c r="K23" s="54">
        <f t="shared" si="26"/>
        <v>-0.1437222222222222</v>
      </c>
      <c r="L23" s="17"/>
      <c r="M23" s="38">
        <f t="shared" si="0"/>
        <v>-0.99890188557952941</v>
      </c>
      <c r="N23" s="38">
        <f t="shared" si="6"/>
        <v>3.3250000000000002</v>
      </c>
      <c r="O23" s="42">
        <v>-4</v>
      </c>
      <c r="P23" s="45">
        <v>-0.16200000000000001</v>
      </c>
      <c r="Q23" s="38">
        <f>CORREL(K315:K615,M319:M619)</f>
        <v>-0.16370759048173109</v>
      </c>
      <c r="R23" s="13"/>
      <c r="S23" s="22">
        <f>COUNT(X2:X5000)</f>
        <v>298</v>
      </c>
      <c r="T23" s="29">
        <f t="shared" si="7"/>
        <v>132.12788092972016</v>
      </c>
      <c r="U23" s="29">
        <f t="shared" si="8"/>
        <v>135.31044256215236</v>
      </c>
      <c r="V23" s="16">
        <f t="shared" si="16"/>
        <v>-0.30516666666666664</v>
      </c>
      <c r="W23" s="16">
        <f t="shared" si="20"/>
        <v>-0.32110899470899468</v>
      </c>
      <c r="X23" s="49">
        <f t="shared" si="21"/>
        <v>1.5942328042328036E-2</v>
      </c>
      <c r="Y23" s="17"/>
      <c r="Z23" s="38">
        <f t="shared" si="1"/>
        <v>-0.10660883187402141</v>
      </c>
      <c r="AA23" s="38">
        <f t="shared" si="22"/>
        <v>-3.8</v>
      </c>
      <c r="AB23" s="38"/>
      <c r="AC23" s="38"/>
      <c r="AD23" s="13"/>
      <c r="AE23" s="35">
        <f>COUNT(AJ2:AJ5000)</f>
        <v>97</v>
      </c>
      <c r="AF23" s="29">
        <f t="shared" si="10"/>
        <v>278.52571578916059</v>
      </c>
      <c r="AG23" s="29">
        <f t="shared" si="11"/>
        <v>288.07340068645721</v>
      </c>
      <c r="AH23" s="29">
        <f t="shared" si="17"/>
        <v>-0.19749473684210525</v>
      </c>
      <c r="AI23" s="29">
        <f t="shared" si="23"/>
        <v>-0.36526923976608183</v>
      </c>
      <c r="AJ23" s="49">
        <f t="shared" si="24"/>
        <v>0.16777450292397658</v>
      </c>
      <c r="AK23" s="30"/>
      <c r="AL23" s="38">
        <f t="shared" si="2"/>
        <v>-0.94448250903018394</v>
      </c>
      <c r="AM23" s="38">
        <f t="shared" si="12"/>
        <v>37.799999999999997</v>
      </c>
      <c r="AN23" s="38"/>
      <c r="AO23" s="38"/>
      <c r="AP23" s="13"/>
      <c r="AQ23" s="35">
        <f>COUNT(AV2:AV5000)</f>
        <v>28</v>
      </c>
      <c r="AR23" s="29">
        <f t="shared" ref="AR23:AR59" si="30">AR22+57.2861093837796</f>
        <v>717.71922136748185</v>
      </c>
      <c r="AS23" s="29">
        <f t="shared" ref="AS23:AS59" si="31">AS22+57.2861093837796</f>
        <v>746.36227605937165</v>
      </c>
      <c r="AT23" s="29">
        <f t="shared" ref="AT23:AT45" si="32">AVERAGEIFS(TempDev,Year,"&gt;"&amp;AR23,Year,"&lt;="&amp;AR24)</f>
        <v>-0.30362241379310351</v>
      </c>
      <c r="AU23" s="29">
        <f t="shared" ref="AU23:AU41" si="33">AVERAGE(AT19:AT27)</f>
        <v>-0.30687900450359618</v>
      </c>
      <c r="AV23" s="49">
        <f t="shared" ref="AV23:AV41" si="34">AT23-AU23</f>
        <v>3.2565907104926684E-3</v>
      </c>
      <c r="AW23" s="30"/>
      <c r="AX23" s="38">
        <f t="shared" si="29"/>
        <v>-0.19930611131644002</v>
      </c>
      <c r="AY23" s="38">
        <f t="shared" si="15"/>
        <v>26.5</v>
      </c>
      <c r="AZ23" s="38"/>
      <c r="BA23" s="38"/>
      <c r="BB23" s="13"/>
    </row>
    <row r="24" spans="1:54">
      <c r="A24">
        <v>23</v>
      </c>
      <c r="B24" s="3">
        <v>-0.48530000000000001</v>
      </c>
      <c r="F24" s="9"/>
      <c r="G24" s="29">
        <f t="shared" si="4"/>
        <v>47.259570731528171</v>
      </c>
      <c r="H24" s="29">
        <f t="shared" si="5"/>
        <v>48.32042460900557</v>
      </c>
      <c r="I24" s="16">
        <f t="shared" si="18"/>
        <v>-0.42335</v>
      </c>
      <c r="J24" s="16">
        <f t="shared" si="25"/>
        <v>-0.43252222222222225</v>
      </c>
      <c r="K24" s="54">
        <f t="shared" si="26"/>
        <v>9.1722222222222483E-3</v>
      </c>
      <c r="L24" s="17"/>
      <c r="M24" s="38">
        <f t="shared" si="0"/>
        <v>-0.73508794982578118</v>
      </c>
      <c r="N24" s="38">
        <f t="shared" si="6"/>
        <v>3.3250000000000002</v>
      </c>
      <c r="O24" s="42">
        <v>-3</v>
      </c>
      <c r="P24" s="45">
        <v>-8.5999999999999993E-2</v>
      </c>
      <c r="Q24" s="38">
        <f>CORREL(K315:K615,M318:M618)</f>
        <v>-0.15993222249897018</v>
      </c>
      <c r="R24" s="13"/>
      <c r="S24" s="9"/>
      <c r="T24" s="29">
        <f t="shared" si="7"/>
        <v>138.49300419458456</v>
      </c>
      <c r="U24" s="29">
        <f t="shared" si="8"/>
        <v>141.67556582701675</v>
      </c>
      <c r="V24" s="16">
        <f t="shared" si="16"/>
        <v>-0.41258333333333336</v>
      </c>
      <c r="W24" s="16">
        <f t="shared" si="20"/>
        <v>-0.32180899470899471</v>
      </c>
      <c r="X24" s="49">
        <f t="shared" si="21"/>
        <v>-9.0774338624338646E-2</v>
      </c>
      <c r="Y24" s="17"/>
      <c r="Z24" s="38">
        <f t="shared" si="1"/>
        <v>-0.72079149167395529</v>
      </c>
      <c r="AA24" s="38">
        <f t="shared" si="22"/>
        <v>-3.8</v>
      </c>
      <c r="AB24" s="38"/>
      <c r="AC24" s="38"/>
      <c r="AD24" s="13"/>
      <c r="AE24" s="9"/>
      <c r="AF24" s="29">
        <f t="shared" si="10"/>
        <v>297.62108558375377</v>
      </c>
      <c r="AG24" s="29">
        <f t="shared" si="11"/>
        <v>307.16877048105039</v>
      </c>
      <c r="AH24" s="29">
        <f t="shared" si="17"/>
        <v>-0.4086736842105263</v>
      </c>
      <c r="AI24" s="29">
        <f t="shared" si="23"/>
        <v>-0.36658152046783621</v>
      </c>
      <c r="AJ24" s="49">
        <f t="shared" si="24"/>
        <v>-4.2092163742690092E-2</v>
      </c>
      <c r="AK24" s="30"/>
      <c r="AL24" s="38">
        <f t="shared" ref="AL24:AL87" si="35" xml:space="preserve"> SIN((2*PI()*(AG24-2000+AM24)/171.858328151339) + 3.421821408)</f>
        <v>-0.51232018844648519</v>
      </c>
      <c r="AM24" s="38">
        <f t="shared" si="12"/>
        <v>37.799999999999997</v>
      </c>
      <c r="AN24" s="38"/>
      <c r="AO24" s="38"/>
      <c r="AP24" s="13"/>
      <c r="AQ24" s="9"/>
      <c r="AR24" s="29">
        <f t="shared" si="30"/>
        <v>775.00533075126145</v>
      </c>
      <c r="AS24" s="29">
        <f t="shared" si="31"/>
        <v>803.64838544315126</v>
      </c>
      <c r="AT24" s="29">
        <f t="shared" si="32"/>
        <v>-0.33549298245614023</v>
      </c>
      <c r="AU24" s="29">
        <f t="shared" si="33"/>
        <v>-0.26121526181353771</v>
      </c>
      <c r="AV24" s="49">
        <f t="shared" si="34"/>
        <v>-7.4277720642602518E-2</v>
      </c>
      <c r="AW24" s="30"/>
      <c r="AX24" s="38">
        <f t="shared" si="29"/>
        <v>0.47721420321294755</v>
      </c>
      <c r="AY24" s="38">
        <f t="shared" si="15"/>
        <v>26.5</v>
      </c>
      <c r="AZ24" s="38"/>
      <c r="BA24" s="38"/>
      <c r="BB24" s="13"/>
    </row>
    <row r="25" spans="1:54">
      <c r="A25">
        <v>24</v>
      </c>
      <c r="B25" s="3">
        <v>-0.35489999999999999</v>
      </c>
      <c r="F25" s="9"/>
      <c r="G25" s="29">
        <f t="shared" si="4"/>
        <v>49.381278486482969</v>
      </c>
      <c r="H25" s="29">
        <f t="shared" si="5"/>
        <v>50.442132363960368</v>
      </c>
      <c r="I25" s="16">
        <f t="shared" si="18"/>
        <v>-0.3382</v>
      </c>
      <c r="J25" s="16">
        <f t="shared" si="25"/>
        <v>-0.45825555555555553</v>
      </c>
      <c r="K25" s="54">
        <f t="shared" ref="K25:K81" si="36">I25-J25</f>
        <v>0.12005555555555553</v>
      </c>
      <c r="L25" s="17"/>
      <c r="M25" s="38">
        <f t="shared" si="0"/>
        <v>-0.12731819275600306</v>
      </c>
      <c r="N25" s="38">
        <f t="shared" si="6"/>
        <v>3.3250000000000002</v>
      </c>
      <c r="O25" s="42">
        <v>-2</v>
      </c>
      <c r="P25" s="45">
        <v>0.03</v>
      </c>
      <c r="Q25" s="38">
        <f>CORREL(K315:K615,M317:M617)</f>
        <v>-8.1423807353815436E-2</v>
      </c>
      <c r="R25" s="13"/>
      <c r="S25" s="9"/>
      <c r="T25" s="29">
        <f t="shared" si="7"/>
        <v>144.85812745944895</v>
      </c>
      <c r="U25" s="29">
        <f t="shared" si="8"/>
        <v>148.04068909188115</v>
      </c>
      <c r="V25" s="16">
        <f t="shared" si="16"/>
        <v>-0.46328571428571425</v>
      </c>
      <c r="W25" s="16">
        <f t="shared" si="20"/>
        <v>-0.35350529100529093</v>
      </c>
      <c r="X25" s="49">
        <f t="shared" si="21"/>
        <v>-0.10978042328042331</v>
      </c>
      <c r="Y25" s="17"/>
      <c r="Z25" s="38">
        <f t="shared" si="1"/>
        <v>-0.99770780181453955</v>
      </c>
      <c r="AA25" s="38">
        <f t="shared" si="22"/>
        <v>-3.8</v>
      </c>
      <c r="AB25" s="38"/>
      <c r="AC25" s="38"/>
      <c r="AD25" s="13"/>
      <c r="AE25" s="9"/>
      <c r="AF25" s="29">
        <f t="shared" si="10"/>
        <v>316.71645537834695</v>
      </c>
      <c r="AG25" s="29">
        <f t="shared" si="11"/>
        <v>326.26414027564357</v>
      </c>
      <c r="AH25" s="29">
        <f t="shared" si="17"/>
        <v>-0.53595263157894735</v>
      </c>
      <c r="AI25" s="29">
        <f t="shared" si="23"/>
        <v>-0.35435871345029235</v>
      </c>
      <c r="AJ25" s="49">
        <f t="shared" si="24"/>
        <v>-0.181593918128655</v>
      </c>
      <c r="AK25" s="30"/>
      <c r="AL25" s="38">
        <f t="shared" si="35"/>
        <v>0.15956244211598111</v>
      </c>
      <c r="AM25" s="38">
        <f t="shared" si="12"/>
        <v>37.799999999999997</v>
      </c>
      <c r="AN25" s="38"/>
      <c r="AO25" s="38"/>
      <c r="AP25" s="13"/>
      <c r="AQ25" s="9"/>
      <c r="AR25" s="29">
        <f t="shared" si="30"/>
        <v>832.29144013504106</v>
      </c>
      <c r="AS25" s="29">
        <f t="shared" si="31"/>
        <v>860.93449482693086</v>
      </c>
      <c r="AT25" s="29">
        <f t="shared" si="32"/>
        <v>-0.24508596491228074</v>
      </c>
      <c r="AU25" s="29">
        <f t="shared" si="33"/>
        <v>-0.22540843920145187</v>
      </c>
      <c r="AV25" s="49">
        <f t="shared" si="34"/>
        <v>-1.9677525710828869E-2</v>
      </c>
      <c r="AW25" s="30"/>
      <c r="AX25" s="38">
        <f t="shared" si="29"/>
        <v>0.93044068841389893</v>
      </c>
      <c r="AY25" s="38">
        <f t="shared" si="15"/>
        <v>26.5</v>
      </c>
      <c r="AZ25" s="38"/>
      <c r="BA25" s="38"/>
      <c r="BB25" s="13"/>
    </row>
    <row r="26" spans="1:54">
      <c r="A26">
        <v>25</v>
      </c>
      <c r="B26" s="3">
        <v>-0.1812</v>
      </c>
      <c r="F26" s="9"/>
      <c r="G26" s="29">
        <f t="shared" si="4"/>
        <v>51.502986241437767</v>
      </c>
      <c r="H26" s="29">
        <f t="shared" si="5"/>
        <v>52.563840118915166</v>
      </c>
      <c r="I26" s="16">
        <f t="shared" si="18"/>
        <v>-0.50390000000000001</v>
      </c>
      <c r="J26" s="16">
        <f t="shared" si="25"/>
        <v>-0.45950740740740742</v>
      </c>
      <c r="K26" s="54">
        <f t="shared" si="36"/>
        <v>-4.4392592592592595E-2</v>
      </c>
      <c r="L26" s="17"/>
      <c r="M26" s="38">
        <f t="shared" si="0"/>
        <v>0.54002516168840453</v>
      </c>
      <c r="N26" s="38">
        <f t="shared" si="6"/>
        <v>3.3250000000000002</v>
      </c>
      <c r="O26" s="42">
        <v>-1</v>
      </c>
      <c r="P26" s="45">
        <v>0.13200000000000001</v>
      </c>
      <c r="Q26" s="44">
        <f>CORREL(K315:K615,M316:M616)</f>
        <v>3.5366257731357792E-2</v>
      </c>
      <c r="R26" s="13"/>
      <c r="S26" s="9"/>
      <c r="T26" s="29">
        <f t="shared" si="7"/>
        <v>151.22325072431335</v>
      </c>
      <c r="U26" s="29">
        <f t="shared" si="8"/>
        <v>154.40581235674554</v>
      </c>
      <c r="V26" s="16">
        <f t="shared" si="16"/>
        <v>-0.29471666666666663</v>
      </c>
      <c r="W26" s="16">
        <f t="shared" si="20"/>
        <v>-0.3757415343915344</v>
      </c>
      <c r="X26" s="49">
        <f t="shared" si="21"/>
        <v>8.1024867724867777E-2</v>
      </c>
      <c r="Y26" s="17"/>
      <c r="Z26" s="38">
        <f t="shared" si="1"/>
        <v>-0.80778554319898488</v>
      </c>
      <c r="AA26" s="38">
        <f t="shared" si="22"/>
        <v>-3.8</v>
      </c>
      <c r="AB26" s="38"/>
      <c r="AC26" s="38"/>
      <c r="AD26" s="13"/>
      <c r="AE26" s="9"/>
      <c r="AF26" s="29">
        <f t="shared" si="10"/>
        <v>335.81182517294013</v>
      </c>
      <c r="AG26" s="29">
        <f t="shared" si="11"/>
        <v>345.35951007023675</v>
      </c>
      <c r="AH26" s="29">
        <f t="shared" si="17"/>
        <v>-0.41439999999999999</v>
      </c>
      <c r="AI26" s="29">
        <f t="shared" si="23"/>
        <v>-0.37360959064327481</v>
      </c>
      <c r="AJ26" s="49">
        <f t="shared" si="24"/>
        <v>-4.0790409356725177E-2</v>
      </c>
      <c r="AK26" s="30"/>
      <c r="AL26" s="38">
        <f t="shared" si="35"/>
        <v>0.7567840326733779</v>
      </c>
      <c r="AM26" s="38">
        <f t="shared" si="12"/>
        <v>37.799999999999997</v>
      </c>
      <c r="AN26" s="38"/>
      <c r="AO26" s="38"/>
      <c r="AP26" s="13"/>
      <c r="AQ26" s="9"/>
      <c r="AR26" s="29">
        <f t="shared" si="30"/>
        <v>889.57754951882066</v>
      </c>
      <c r="AS26" s="29">
        <f t="shared" si="31"/>
        <v>918.22060421071046</v>
      </c>
      <c r="AT26" s="29">
        <f t="shared" si="32"/>
        <v>-0.24058771929824554</v>
      </c>
      <c r="AU26" s="29">
        <f t="shared" si="33"/>
        <v>-0.19595866438125967</v>
      </c>
      <c r="AV26" s="49">
        <f t="shared" si="34"/>
        <v>-4.4629054916985877E-2</v>
      </c>
      <c r="AW26" s="30"/>
      <c r="AX26" s="38">
        <f t="shared" si="29"/>
        <v>0.94830363480958102</v>
      </c>
      <c r="AY26" s="38">
        <f t="shared" si="15"/>
        <v>26.5</v>
      </c>
      <c r="AZ26" s="38"/>
      <c r="BA26" s="38"/>
      <c r="BB26" s="13"/>
    </row>
    <row r="27" spans="1:54">
      <c r="A27">
        <v>26</v>
      </c>
      <c r="B27" s="3">
        <v>-6.6900000000000001E-2</v>
      </c>
      <c r="F27" s="9"/>
      <c r="G27" s="29">
        <f t="shared" si="4"/>
        <v>53.624693996392566</v>
      </c>
      <c r="H27" s="29">
        <f t="shared" si="5"/>
        <v>54.685547873869965</v>
      </c>
      <c r="I27" s="16">
        <f t="shared" si="18"/>
        <v>-0.37880000000000003</v>
      </c>
      <c r="J27" s="16">
        <f t="shared" si="25"/>
        <v>-0.44587407407407409</v>
      </c>
      <c r="K27" s="54">
        <f t="shared" si="36"/>
        <v>6.7074074074074064E-2</v>
      </c>
      <c r="L27" s="17"/>
      <c r="M27" s="38">
        <f t="shared" si="0"/>
        <v>0.95468474126770719</v>
      </c>
      <c r="N27" s="38">
        <f t="shared" si="6"/>
        <v>3.3250000000000002</v>
      </c>
      <c r="O27" s="47">
        <v>0</v>
      </c>
      <c r="P27" s="56">
        <v>0.17199999999999999</v>
      </c>
      <c r="Q27" s="44">
        <f>CORREL(K315:K615,M315:M615)</f>
        <v>0.13552648037099291</v>
      </c>
      <c r="R27" s="13"/>
      <c r="S27" s="9"/>
      <c r="T27" s="29">
        <f t="shared" si="7"/>
        <v>157.58837398917774</v>
      </c>
      <c r="U27" s="29">
        <f t="shared" si="8"/>
        <v>160.77093562160994</v>
      </c>
      <c r="V27" s="16">
        <f t="shared" si="16"/>
        <v>-0.23425000000000004</v>
      </c>
      <c r="W27" s="16">
        <f t="shared" si="20"/>
        <v>-0.38463280423280416</v>
      </c>
      <c r="X27" s="49">
        <f t="shared" si="21"/>
        <v>0.15038280423280412</v>
      </c>
      <c r="Y27" s="17"/>
      <c r="Z27" s="38">
        <f t="shared" si="1"/>
        <v>-0.23989145138432921</v>
      </c>
      <c r="AA27" s="38">
        <f t="shared" si="22"/>
        <v>-3.8</v>
      </c>
      <c r="AB27" s="38"/>
      <c r="AC27" s="38"/>
      <c r="AD27" s="13"/>
      <c r="AE27" s="9"/>
      <c r="AF27" s="29">
        <f t="shared" si="10"/>
        <v>354.90719496753331</v>
      </c>
      <c r="AG27" s="29">
        <f t="shared" si="11"/>
        <v>364.45487986482993</v>
      </c>
      <c r="AH27" s="29">
        <f t="shared" si="17"/>
        <v>-0.32495999999999997</v>
      </c>
      <c r="AI27" s="29">
        <f t="shared" si="23"/>
        <v>-0.39254233918128656</v>
      </c>
      <c r="AJ27" s="49">
        <f t="shared" si="24"/>
        <v>6.7582339181286588E-2</v>
      </c>
      <c r="AK27" s="30"/>
      <c r="AL27" s="38">
        <f t="shared" si="35"/>
        <v>0.9998979636252372</v>
      </c>
      <c r="AM27" s="38">
        <f t="shared" si="12"/>
        <v>37.799999999999997</v>
      </c>
      <c r="AN27" s="38"/>
      <c r="AO27" s="38"/>
      <c r="AP27" s="13"/>
      <c r="AQ27" s="9"/>
      <c r="AR27" s="29">
        <f t="shared" si="30"/>
        <v>946.86365890260026</v>
      </c>
      <c r="AS27" s="29">
        <f t="shared" si="31"/>
        <v>975.50671359449007</v>
      </c>
      <c r="AT27" s="29">
        <f t="shared" si="32"/>
        <v>-0.13824827586206895</v>
      </c>
      <c r="AU27" s="29">
        <f t="shared" si="33"/>
        <v>-0.19382474625260465</v>
      </c>
      <c r="AV27" s="49">
        <f t="shared" si="34"/>
        <v>5.5576470390535704E-2</v>
      </c>
      <c r="AW27" s="30"/>
      <c r="AX27" s="38">
        <f t="shared" si="29"/>
        <v>0.52244477125691691</v>
      </c>
      <c r="AY27" s="38">
        <f t="shared" si="15"/>
        <v>26.5</v>
      </c>
      <c r="AZ27" s="38"/>
      <c r="BA27" s="38"/>
      <c r="BB27" s="13"/>
    </row>
    <row r="28" spans="1:54">
      <c r="A28">
        <v>27</v>
      </c>
      <c r="B28" s="3">
        <v>-0.15329999999999999</v>
      </c>
      <c r="F28" s="25"/>
      <c r="G28" s="29">
        <f t="shared" si="4"/>
        <v>55.746401751347364</v>
      </c>
      <c r="H28" s="29">
        <f t="shared" si="5"/>
        <v>56.807255628824763</v>
      </c>
      <c r="I28" s="16">
        <f t="shared" si="18"/>
        <v>-0.48965000000000003</v>
      </c>
      <c r="J28" s="16">
        <f t="shared" si="25"/>
        <v>-0.44427962962962964</v>
      </c>
      <c r="K28" s="54">
        <f t="shared" si="36"/>
        <v>-4.5370370370370394E-2</v>
      </c>
      <c r="L28" s="17"/>
      <c r="M28" s="38">
        <f t="shared" si="0"/>
        <v>0.922636720268731</v>
      </c>
      <c r="N28" s="38">
        <f t="shared" si="6"/>
        <v>3.3250000000000002</v>
      </c>
      <c r="O28" s="42">
        <v>1</v>
      </c>
      <c r="P28" s="45">
        <v>0.13200000000000001</v>
      </c>
      <c r="Q28" s="44">
        <f>CORREL(K315:K615,M314:M614)</f>
        <v>0.17217147794280441</v>
      </c>
      <c r="R28" s="13"/>
      <c r="S28" s="25"/>
      <c r="T28" s="29">
        <f t="shared" si="7"/>
        <v>163.95349725404213</v>
      </c>
      <c r="U28" s="29">
        <f t="shared" si="8"/>
        <v>167.13605888647433</v>
      </c>
      <c r="V28" s="16">
        <f t="shared" si="16"/>
        <v>-0.3906</v>
      </c>
      <c r="W28" s="16">
        <f t="shared" si="20"/>
        <v>-0.38408095238095247</v>
      </c>
      <c r="X28" s="49">
        <f t="shared" si="21"/>
        <v>-6.5190476190475355E-3</v>
      </c>
      <c r="Y28" s="17"/>
      <c r="Z28" s="38">
        <f t="shared" si="1"/>
        <v>0.44025051662958203</v>
      </c>
      <c r="AA28" s="38">
        <f t="shared" si="22"/>
        <v>-3.8</v>
      </c>
      <c r="AB28" s="38"/>
      <c r="AC28" s="38"/>
      <c r="AD28" s="13"/>
      <c r="AE28" s="40"/>
      <c r="AF28" s="29">
        <f t="shared" si="10"/>
        <v>374.0025647621265</v>
      </c>
      <c r="AG28" s="29">
        <f t="shared" si="11"/>
        <v>383.55024965942312</v>
      </c>
      <c r="AH28" s="29">
        <f t="shared" si="17"/>
        <v>-0.42124210526315781</v>
      </c>
      <c r="AI28" s="29">
        <f t="shared" si="23"/>
        <v>-0.4108306432748538</v>
      </c>
      <c r="AJ28" s="49">
        <f t="shared" si="24"/>
        <v>-1.0411461988304005E-2</v>
      </c>
      <c r="AK28" s="30"/>
      <c r="AL28" s="38">
        <f t="shared" si="35"/>
        <v>0.77514852476881757</v>
      </c>
      <c r="AM28" s="38">
        <f t="shared" si="12"/>
        <v>37.799999999999997</v>
      </c>
      <c r="AN28" s="38"/>
      <c r="AO28" s="38"/>
      <c r="AP28" s="13"/>
      <c r="AQ28" s="40"/>
      <c r="AR28" s="29">
        <f t="shared" si="30"/>
        <v>1004.1497682863799</v>
      </c>
      <c r="AS28" s="29">
        <f t="shared" si="31"/>
        <v>1032.7928229782697</v>
      </c>
      <c r="AT28" s="29">
        <f t="shared" si="32"/>
        <v>-5.8496491228070178E-2</v>
      </c>
      <c r="AU28" s="29">
        <f t="shared" si="33"/>
        <v>-0.19820217785843919</v>
      </c>
      <c r="AV28" s="49">
        <f t="shared" si="34"/>
        <v>0.139705686630369</v>
      </c>
      <c r="AW28" s="30"/>
      <c r="AX28" s="38">
        <f t="shared" si="29"/>
        <v>-0.14787180709372633</v>
      </c>
      <c r="AY28" s="38">
        <f t="shared" si="15"/>
        <v>26.5</v>
      </c>
      <c r="AZ28" s="38"/>
      <c r="BA28" s="38"/>
      <c r="BB28" s="13"/>
    </row>
    <row r="29" spans="1:54">
      <c r="A29">
        <v>28</v>
      </c>
      <c r="B29" s="3">
        <v>-0.36170000000000002</v>
      </c>
      <c r="F29" s="10"/>
      <c r="G29" s="29">
        <f t="shared" si="4"/>
        <v>57.868109506302162</v>
      </c>
      <c r="H29" s="29">
        <f t="shared" si="5"/>
        <v>58.928963383779561</v>
      </c>
      <c r="I29" s="16">
        <f t="shared" si="18"/>
        <v>-0.45940000000000003</v>
      </c>
      <c r="J29" s="16">
        <f t="shared" si="25"/>
        <v>-0.45992962962962963</v>
      </c>
      <c r="K29" s="54">
        <f t="shared" si="36"/>
        <v>5.2962962962960214E-4</v>
      </c>
      <c r="L29" s="17"/>
      <c r="M29" s="38">
        <f t="shared" si="0"/>
        <v>0.45887672389107131</v>
      </c>
      <c r="N29" s="38">
        <f t="shared" si="6"/>
        <v>3.3250000000000002</v>
      </c>
      <c r="O29" s="42">
        <v>2</v>
      </c>
      <c r="P29" s="45">
        <v>0.03</v>
      </c>
      <c r="Q29" s="38">
        <f>CORREL(K315:K615,M313:M613)</f>
        <v>0.12843786442305577</v>
      </c>
      <c r="R29" s="13"/>
      <c r="S29" s="10"/>
      <c r="T29" s="29">
        <f t="shared" si="7"/>
        <v>170.31862051890653</v>
      </c>
      <c r="U29" s="29">
        <f t="shared" si="8"/>
        <v>173.50118215133872</v>
      </c>
      <c r="V29" s="16">
        <f t="shared" si="16"/>
        <v>-0.59399999999999997</v>
      </c>
      <c r="W29" s="16">
        <f t="shared" si="20"/>
        <v>-0.38847169312169316</v>
      </c>
      <c r="X29" s="49">
        <f t="shared" si="21"/>
        <v>-0.20552830687830681</v>
      </c>
      <c r="Y29" s="17"/>
      <c r="Z29" s="38">
        <f t="shared" si="1"/>
        <v>0.91439437507301125</v>
      </c>
      <c r="AA29" s="38">
        <f t="shared" si="22"/>
        <v>-3.8</v>
      </c>
      <c r="AB29" s="38"/>
      <c r="AC29" s="38"/>
      <c r="AD29" s="13"/>
      <c r="AE29" s="26"/>
      <c r="AF29" s="29">
        <f t="shared" si="10"/>
        <v>393.09793455671968</v>
      </c>
      <c r="AG29" s="29">
        <f t="shared" si="11"/>
        <v>402.6456194540163</v>
      </c>
      <c r="AH29" s="29">
        <f t="shared" si="17"/>
        <v>-0.32097894736842109</v>
      </c>
      <c r="AI29" s="29">
        <f t="shared" si="23"/>
        <v>-0.41288385964912278</v>
      </c>
      <c r="AJ29" s="49">
        <f t="shared" si="24"/>
        <v>9.1904912280701689E-2</v>
      </c>
      <c r="AK29" s="30"/>
      <c r="AL29" s="38">
        <f t="shared" si="35"/>
        <v>0.18769847635682313</v>
      </c>
      <c r="AM29" s="38">
        <f t="shared" si="12"/>
        <v>37.799999999999997</v>
      </c>
      <c r="AN29" s="38"/>
      <c r="AO29" s="38"/>
      <c r="AP29" s="13"/>
      <c r="AR29" s="29">
        <f t="shared" si="30"/>
        <v>1061.4358776701595</v>
      </c>
      <c r="AS29" s="29">
        <f t="shared" si="31"/>
        <v>1090.0789323620493</v>
      </c>
      <c r="AT29" s="29">
        <f t="shared" si="32"/>
        <v>-4.5238596491228064E-2</v>
      </c>
      <c r="AU29" s="29">
        <f t="shared" si="33"/>
        <v>-0.20508404920346845</v>
      </c>
      <c r="AV29" s="49">
        <f t="shared" si="34"/>
        <v>0.15984545271224038</v>
      </c>
      <c r="AW29" s="30"/>
      <c r="AX29" s="38">
        <f t="shared" si="29"/>
        <v>-0.7489975234931382</v>
      </c>
      <c r="AY29" s="38">
        <f t="shared" si="15"/>
        <v>26.5</v>
      </c>
      <c r="BB29" s="13"/>
    </row>
    <row r="30" spans="1:54">
      <c r="A30">
        <v>29</v>
      </c>
      <c r="B30" s="3">
        <v>-0.48380000000000001</v>
      </c>
      <c r="F30" s="10"/>
      <c r="G30" s="29">
        <f t="shared" si="4"/>
        <v>59.98981726125696</v>
      </c>
      <c r="H30" s="29">
        <f t="shared" si="5"/>
        <v>61.050671138734359</v>
      </c>
      <c r="I30" s="16">
        <f t="shared" si="18"/>
        <v>-0.39526666666666666</v>
      </c>
      <c r="J30" s="16">
        <f t="shared" si="25"/>
        <v>-0.49341851851851853</v>
      </c>
      <c r="K30" s="54">
        <f t="shared" si="36"/>
        <v>9.8151851851851879E-2</v>
      </c>
      <c r="L30" s="17"/>
      <c r="M30" s="38">
        <f t="shared" si="0"/>
        <v>-0.21959679144192859</v>
      </c>
      <c r="N30" s="38">
        <f t="shared" si="6"/>
        <v>3.3250000000000002</v>
      </c>
      <c r="O30" s="42">
        <v>3</v>
      </c>
      <c r="P30" s="45">
        <v>-8.5999999999999993E-2</v>
      </c>
      <c r="Q30" s="38">
        <f>CORREL(K315:K615,M312:M612)</f>
        <v>2.4525423071879885E-2</v>
      </c>
      <c r="R30" s="13"/>
      <c r="S30" s="10"/>
      <c r="T30" s="29">
        <f t="shared" si="7"/>
        <v>176.68374378377092</v>
      </c>
      <c r="U30" s="29">
        <f t="shared" si="8"/>
        <v>179.86630541620312</v>
      </c>
      <c r="V30" s="16">
        <f t="shared" ref="V30" si="37">AVERAGEIFS(TempDev,Year,"&gt;"&amp;T30,Year,"&lt;="&amp;T31)</f>
        <v>-0.48574285714285714</v>
      </c>
      <c r="W30" s="16">
        <f t="shared" ref="W30" si="38">AVERAGE(V26:V34)</f>
        <v>-0.37405846560846562</v>
      </c>
      <c r="X30" s="49">
        <f t="shared" ref="X30" si="39">V30-W30</f>
        <v>-0.11168439153439153</v>
      </c>
      <c r="Y30" s="17"/>
      <c r="Z30" s="38">
        <f t="shared" si="1"/>
        <v>0.96068294305828938</v>
      </c>
      <c r="AA30" s="38">
        <f t="shared" si="22"/>
        <v>-3.8</v>
      </c>
      <c r="AB30" s="38"/>
      <c r="AC30" s="38"/>
      <c r="AD30" s="13"/>
      <c r="AE30" s="26"/>
      <c r="AF30" s="29">
        <f t="shared" si="10"/>
        <v>412.19330435131286</v>
      </c>
      <c r="AG30" s="29">
        <f t="shared" si="11"/>
        <v>421.74098924860948</v>
      </c>
      <c r="AH30" s="29">
        <f t="shared" si="17"/>
        <v>-0.46201052631578959</v>
      </c>
      <c r="AI30" s="29">
        <f t="shared" si="23"/>
        <v>-0.40147859649122813</v>
      </c>
      <c r="AJ30" s="49">
        <f t="shared" si="24"/>
        <v>-6.0531929824561459E-2</v>
      </c>
      <c r="AK30" s="30"/>
      <c r="AL30" s="38">
        <f t="shared" si="35"/>
        <v>-0.48757777517874157</v>
      </c>
      <c r="AM30" s="38">
        <f t="shared" si="12"/>
        <v>37.799999999999997</v>
      </c>
      <c r="AN30" s="38"/>
      <c r="AO30" s="38"/>
      <c r="AP30" s="13"/>
      <c r="AR30" s="29">
        <f t="shared" si="30"/>
        <v>1118.7219870539391</v>
      </c>
      <c r="AS30" s="29">
        <f t="shared" si="31"/>
        <v>1147.3650417458289</v>
      </c>
      <c r="AT30" s="29">
        <f t="shared" si="32"/>
        <v>-0.17483448275862068</v>
      </c>
      <c r="AU30" s="29">
        <f t="shared" si="33"/>
        <v>-0.21292641325536066</v>
      </c>
      <c r="AV30" s="49">
        <f t="shared" si="34"/>
        <v>3.8091930496739979E-2</v>
      </c>
      <c r="AW30" s="30"/>
      <c r="AX30" s="38">
        <f t="shared" si="29"/>
        <v>-0.99965897446986385</v>
      </c>
      <c r="AY30" s="38">
        <f t="shared" si="15"/>
        <v>26.5</v>
      </c>
      <c r="BB30" s="13"/>
    </row>
    <row r="31" spans="1:54">
      <c r="A31">
        <v>30</v>
      </c>
      <c r="B31" s="3">
        <v>-0.45469999999999999</v>
      </c>
      <c r="F31" s="10"/>
      <c r="G31" s="29">
        <f t="shared" si="4"/>
        <v>62.111525016211758</v>
      </c>
      <c r="H31" s="29">
        <f t="shared" si="5"/>
        <v>63.172378893689157</v>
      </c>
      <c r="I31" s="16">
        <f t="shared" si="18"/>
        <v>-0.45810000000000001</v>
      </c>
      <c r="J31" s="16">
        <f t="shared" si="25"/>
        <v>-0.50010185185185185</v>
      </c>
      <c r="K31" s="54">
        <f t="shared" si="36"/>
        <v>4.2001851851851846E-2</v>
      </c>
      <c r="L31" s="17"/>
      <c r="M31" s="38">
        <f t="shared" si="0"/>
        <v>-0.79531852751276866</v>
      </c>
      <c r="N31" s="38">
        <f t="shared" si="6"/>
        <v>3.3250000000000002</v>
      </c>
      <c r="O31" s="42">
        <v>4</v>
      </c>
      <c r="P31" s="45">
        <v>-0.16200000000000001</v>
      </c>
      <c r="Q31" s="38">
        <f>CORREL(K315:K615,M311:M611)</f>
        <v>-9.0963883205405924E-2</v>
      </c>
      <c r="R31" s="13"/>
      <c r="S31" s="10"/>
      <c r="T31" s="29">
        <f t="shared" si="7"/>
        <v>183.04886704863532</v>
      </c>
      <c r="U31" s="29">
        <f t="shared" si="8"/>
        <v>186.23142868106751</v>
      </c>
      <c r="V31" s="29">
        <f t="shared" ref="V31:V94" si="40">AVERAGEIFS(TempDev,Year,"&gt;"&amp;T31,Year,"&lt;="&amp;T32)</f>
        <v>-0.28134999999999999</v>
      </c>
      <c r="W31" s="29">
        <f t="shared" ref="W31:W94" si="41">AVERAGE(V27:V35)</f>
        <v>-0.39192142857142859</v>
      </c>
      <c r="X31" s="49">
        <f t="shared" ref="X31:X94" si="42">V31-W31</f>
        <v>0.1105714285714286</v>
      </c>
      <c r="Y31" s="17"/>
      <c r="Z31" s="38">
        <f t="shared" si="1"/>
        <v>0.55745728518497217</v>
      </c>
      <c r="AA31" s="38">
        <f t="shared" si="22"/>
        <v>-3.8</v>
      </c>
      <c r="AB31" s="38"/>
      <c r="AC31" s="38"/>
      <c r="AD31" s="13"/>
      <c r="AE31" s="26"/>
      <c r="AF31" s="29">
        <f t="shared" si="10"/>
        <v>431.28867414590604</v>
      </c>
      <c r="AG31" s="29">
        <f t="shared" si="11"/>
        <v>440.83635904320266</v>
      </c>
      <c r="AH31" s="29">
        <f t="shared" si="17"/>
        <v>-0.4471684210526316</v>
      </c>
      <c r="AI31" s="29">
        <f t="shared" si="23"/>
        <v>-0.39572362573099418</v>
      </c>
      <c r="AJ31" s="49">
        <f t="shared" si="24"/>
        <v>-5.1444795321637427E-2</v>
      </c>
      <c r="AK31" s="30"/>
      <c r="AL31" s="38">
        <f t="shared" si="35"/>
        <v>-0.93471096688479538</v>
      </c>
      <c r="AM31" s="38">
        <f t="shared" si="12"/>
        <v>37.799999999999997</v>
      </c>
      <c r="AN31" s="38"/>
      <c r="AO31" s="38"/>
      <c r="AP31" s="13"/>
      <c r="AR31" s="29">
        <f t="shared" si="30"/>
        <v>1176.0080964377187</v>
      </c>
      <c r="AS31" s="29">
        <f t="shared" si="31"/>
        <v>1204.6511511296085</v>
      </c>
      <c r="AT31" s="29">
        <f t="shared" si="32"/>
        <v>-0.2028157894736842</v>
      </c>
      <c r="AU31" s="29">
        <f t="shared" si="33"/>
        <v>-0.22445643274853802</v>
      </c>
      <c r="AV31" s="49">
        <f t="shared" si="34"/>
        <v>2.1640643274853821E-2</v>
      </c>
      <c r="AW31" s="30"/>
      <c r="AX31" s="38">
        <f t="shared" si="29"/>
        <v>-0.78256888132017388</v>
      </c>
      <c r="AY31" s="38">
        <f t="shared" si="15"/>
        <v>26.5</v>
      </c>
      <c r="BB31" s="13"/>
    </row>
    <row r="32" spans="1:54">
      <c r="A32">
        <v>31</v>
      </c>
      <c r="B32" s="3">
        <v>-0.37890000000000001</v>
      </c>
      <c r="F32" s="8"/>
      <c r="G32" s="29">
        <f t="shared" si="4"/>
        <v>64.233232771166556</v>
      </c>
      <c r="H32" s="29">
        <f t="shared" si="5"/>
        <v>65.294086648643955</v>
      </c>
      <c r="I32" s="16">
        <f t="shared" si="18"/>
        <v>-0.55184999999999995</v>
      </c>
      <c r="J32" s="16">
        <f t="shared" si="25"/>
        <v>-0.50890185185185188</v>
      </c>
      <c r="K32" s="54">
        <f t="shared" si="36"/>
        <v>-4.2948148148148069E-2</v>
      </c>
      <c r="L32" s="17"/>
      <c r="M32" s="38">
        <f t="shared" si="0"/>
        <v>-0.99890188557953574</v>
      </c>
      <c r="N32" s="38">
        <f t="shared" si="6"/>
        <v>3.3250000000000002</v>
      </c>
      <c r="O32" s="42"/>
      <c r="P32" s="45"/>
      <c r="Q32" s="38"/>
      <c r="R32" s="13"/>
      <c r="S32" s="8"/>
      <c r="T32" s="29">
        <f t="shared" si="7"/>
        <v>189.41399031349971</v>
      </c>
      <c r="U32" s="29">
        <f t="shared" si="8"/>
        <v>192.59655194593191</v>
      </c>
      <c r="V32" s="29">
        <f t="shared" si="40"/>
        <v>-0.30020000000000002</v>
      </c>
      <c r="W32" s="29">
        <f t="shared" si="41"/>
        <v>-0.41422539682539683</v>
      </c>
      <c r="X32" s="49">
        <f t="shared" si="42"/>
        <v>0.11402539682539681</v>
      </c>
      <c r="Y32" s="17"/>
      <c r="Z32" s="38">
        <f t="shared" si="1"/>
        <v>-0.10660883187399997</v>
      </c>
      <c r="AA32" s="38">
        <f t="shared" si="22"/>
        <v>-3.8</v>
      </c>
      <c r="AB32" s="38"/>
      <c r="AC32" s="38"/>
      <c r="AD32" s="13"/>
      <c r="AE32" s="8"/>
      <c r="AF32" s="29">
        <f t="shared" si="10"/>
        <v>450.38404394049923</v>
      </c>
      <c r="AG32" s="29">
        <f t="shared" si="11"/>
        <v>459.93172883779584</v>
      </c>
      <c r="AH32" s="29">
        <f t="shared" si="17"/>
        <v>-0.36208947368421052</v>
      </c>
      <c r="AI32" s="29">
        <f t="shared" si="23"/>
        <v>-0.42767251461988309</v>
      </c>
      <c r="AJ32" s="49">
        <f t="shared" si="24"/>
        <v>6.5583040935672576E-2</v>
      </c>
      <c r="AK32" s="30"/>
      <c r="AL32" s="38">
        <f t="shared" si="35"/>
        <v>-0.94448250903019093</v>
      </c>
      <c r="AM32" s="38">
        <f t="shared" si="12"/>
        <v>37.799999999999997</v>
      </c>
      <c r="AN32" s="38"/>
      <c r="AO32" s="38"/>
      <c r="AP32" s="13"/>
      <c r="AR32" s="29">
        <f t="shared" si="30"/>
        <v>1233.2942058214983</v>
      </c>
      <c r="AS32" s="29">
        <f t="shared" si="31"/>
        <v>1261.9372605133881</v>
      </c>
      <c r="AT32" s="29">
        <f t="shared" si="32"/>
        <v>-0.34301929824561411</v>
      </c>
      <c r="AU32" s="29">
        <f t="shared" si="33"/>
        <v>-0.26186315453384423</v>
      </c>
      <c r="AV32" s="49">
        <f t="shared" si="34"/>
        <v>-8.1156143711769879E-2</v>
      </c>
      <c r="AW32" s="30"/>
      <c r="AX32" s="38">
        <f t="shared" si="29"/>
        <v>-0.19930611131644721</v>
      </c>
      <c r="AY32" s="38">
        <f t="shared" si="15"/>
        <v>26.5</v>
      </c>
      <c r="BB32" s="13"/>
    </row>
    <row r="33" spans="1:54">
      <c r="A33">
        <v>32</v>
      </c>
      <c r="B33" s="3">
        <v>-0.23150000000000001</v>
      </c>
      <c r="G33" s="29">
        <f t="shared" si="4"/>
        <v>66.354940526121354</v>
      </c>
      <c r="H33" s="29">
        <f t="shared" si="5"/>
        <v>67.415794403598753</v>
      </c>
      <c r="I33" s="16">
        <f t="shared" si="18"/>
        <v>-0.56420000000000003</v>
      </c>
      <c r="J33" s="16">
        <f t="shared" si="25"/>
        <v>-0.50079629629629629</v>
      </c>
      <c r="K33" s="54">
        <f t="shared" si="36"/>
        <v>-6.340370370370374E-2</v>
      </c>
      <c r="L33" s="17"/>
      <c r="M33" s="38">
        <f t="shared" si="0"/>
        <v>-0.73508794982571868</v>
      </c>
      <c r="N33" s="38">
        <f t="shared" si="6"/>
        <v>3.3250000000000002</v>
      </c>
      <c r="O33" s="42"/>
      <c r="P33" s="45"/>
      <c r="Q33" s="45" t="s">
        <v>101</v>
      </c>
      <c r="R33" s="13"/>
      <c r="T33" s="29">
        <f t="shared" si="7"/>
        <v>195.7791135783641</v>
      </c>
      <c r="U33" s="29">
        <f t="shared" si="8"/>
        <v>198.9616752107963</v>
      </c>
      <c r="V33" s="29">
        <f t="shared" si="40"/>
        <v>-0.4521</v>
      </c>
      <c r="W33" s="29">
        <f t="shared" si="41"/>
        <v>-0.41834947089947089</v>
      </c>
      <c r="X33" s="49">
        <f t="shared" si="42"/>
        <v>-3.3750529100529114E-2</v>
      </c>
      <c r="Y33" s="17"/>
      <c r="Z33" s="38">
        <f t="shared" si="1"/>
        <v>-0.72079149167396006</v>
      </c>
      <c r="AA33" s="38">
        <f t="shared" si="22"/>
        <v>-3.8</v>
      </c>
      <c r="AB33" s="38"/>
      <c r="AC33" s="38"/>
      <c r="AD33" s="13"/>
      <c r="AF33" s="29">
        <f t="shared" si="10"/>
        <v>469.47941373509241</v>
      </c>
      <c r="AG33" s="29">
        <f t="shared" si="11"/>
        <v>479.02709863238903</v>
      </c>
      <c r="AH33" s="29">
        <f t="shared" si="17"/>
        <v>-0.42715263157894734</v>
      </c>
      <c r="AI33" s="29">
        <f t="shared" si="23"/>
        <v>-0.43242280701754388</v>
      </c>
      <c r="AJ33" s="49">
        <f t="shared" si="24"/>
        <v>5.270175438596536E-3</v>
      </c>
      <c r="AK33" s="30"/>
      <c r="AL33" s="38">
        <f t="shared" si="35"/>
        <v>-0.51232018844649763</v>
      </c>
      <c r="AM33" s="38">
        <f t="shared" si="12"/>
        <v>37.799999999999997</v>
      </c>
      <c r="AN33" s="38"/>
      <c r="AO33" s="38"/>
      <c r="AP33" s="13"/>
      <c r="AR33" s="29">
        <f t="shared" si="30"/>
        <v>1290.5803152052779</v>
      </c>
      <c r="AS33" s="29">
        <f t="shared" si="31"/>
        <v>1319.2233698971677</v>
      </c>
      <c r="AT33" s="29">
        <f t="shared" si="32"/>
        <v>-0.39742982456140363</v>
      </c>
      <c r="AU33" s="29">
        <f t="shared" si="33"/>
        <v>-0.32778461719432683</v>
      </c>
      <c r="AV33" s="49">
        <f t="shared" si="34"/>
        <v>-6.96452073670768E-2</v>
      </c>
      <c r="AW33" s="30"/>
      <c r="AX33" s="38">
        <f t="shared" si="29"/>
        <v>0.47721420321294111</v>
      </c>
      <c r="AY33" s="38">
        <f t="shared" si="15"/>
        <v>26.5</v>
      </c>
      <c r="BB33" s="13"/>
    </row>
    <row r="34" spans="1:54">
      <c r="A34">
        <v>33</v>
      </c>
      <c r="B34" s="3">
        <v>-8.0699999999999994E-2</v>
      </c>
      <c r="G34" s="29">
        <f t="shared" si="4"/>
        <v>68.476648281076152</v>
      </c>
      <c r="H34" s="29">
        <f t="shared" si="5"/>
        <v>69.537502158553551</v>
      </c>
      <c r="I34" s="16">
        <f t="shared" ref="I34:I65" si="43">AVERAGEIFS(TempDev,Year,"&gt;"&amp;G34,Year,"&lt;="&amp;G35)</f>
        <v>-0.63959999999999995</v>
      </c>
      <c r="J34" s="16">
        <f t="shared" si="25"/>
        <v>-0.47768148148148143</v>
      </c>
      <c r="K34" s="54">
        <f t="shared" si="36"/>
        <v>-0.16191851851851852</v>
      </c>
      <c r="L34" s="17"/>
      <c r="M34" s="38">
        <f t="shared" si="0"/>
        <v>-0.12731819275591169</v>
      </c>
      <c r="N34" s="38">
        <f t="shared" si="6"/>
        <v>3.3250000000000002</v>
      </c>
      <c r="O34" s="42"/>
      <c r="P34" s="45"/>
      <c r="Q34" s="48" t="s">
        <v>134</v>
      </c>
      <c r="R34" s="13"/>
      <c r="T34" s="29">
        <f t="shared" si="7"/>
        <v>202.1442368432285</v>
      </c>
      <c r="U34" s="29">
        <f t="shared" si="8"/>
        <v>205.32679847566069</v>
      </c>
      <c r="V34" s="29">
        <f t="shared" si="40"/>
        <v>-0.33356666666666662</v>
      </c>
      <c r="W34" s="29">
        <f t="shared" si="41"/>
        <v>-0.38776428571428567</v>
      </c>
      <c r="X34" s="49">
        <f t="shared" si="42"/>
        <v>5.419761904761905E-2</v>
      </c>
      <c r="Y34" s="17"/>
      <c r="Z34" s="38">
        <f t="shared" si="1"/>
        <v>-0.99770780181454</v>
      </c>
      <c r="AA34" s="38">
        <f t="shared" si="22"/>
        <v>-3.8</v>
      </c>
      <c r="AB34" s="38"/>
      <c r="AC34" s="38"/>
      <c r="AD34" s="13"/>
      <c r="AF34" s="29">
        <f t="shared" si="10"/>
        <v>488.57478352968559</v>
      </c>
      <c r="AG34" s="29">
        <f t="shared" si="11"/>
        <v>498.12246842698221</v>
      </c>
      <c r="AH34" s="29">
        <f t="shared" si="17"/>
        <v>-0.4333052631578948</v>
      </c>
      <c r="AI34" s="29">
        <f t="shared" si="23"/>
        <v>-0.43417292397660812</v>
      </c>
      <c r="AJ34" s="49">
        <f t="shared" si="24"/>
        <v>8.6766081871331169E-4</v>
      </c>
      <c r="AK34" s="30"/>
      <c r="AL34" s="38">
        <f t="shared" si="35"/>
        <v>0.15956244211598089</v>
      </c>
      <c r="AM34" s="38">
        <f t="shared" si="12"/>
        <v>37.799999999999997</v>
      </c>
      <c r="AN34" s="38"/>
      <c r="AO34" s="38"/>
      <c r="AP34" s="13"/>
      <c r="AR34" s="29">
        <f t="shared" si="30"/>
        <v>1347.8664245890575</v>
      </c>
      <c r="AS34" s="29">
        <f t="shared" si="31"/>
        <v>1376.5094792809473</v>
      </c>
      <c r="AT34" s="29">
        <f t="shared" si="32"/>
        <v>-0.31566724137931046</v>
      </c>
      <c r="AU34" s="29">
        <f t="shared" si="33"/>
        <v>-0.39932672245748474</v>
      </c>
      <c r="AV34" s="49">
        <f t="shared" si="34"/>
        <v>8.365948107817428E-2</v>
      </c>
      <c r="AW34" s="30"/>
      <c r="AX34" s="38">
        <f t="shared" si="29"/>
        <v>0.9304406884138966</v>
      </c>
      <c r="AY34" s="38">
        <f t="shared" si="15"/>
        <v>26.5</v>
      </c>
      <c r="BB34" s="13"/>
    </row>
    <row r="35" spans="1:54">
      <c r="A35">
        <v>34</v>
      </c>
      <c r="B35" s="3">
        <v>-8.9999999999999998E-4</v>
      </c>
      <c r="G35" s="29">
        <f t="shared" si="4"/>
        <v>70.59835603603095</v>
      </c>
      <c r="H35" s="29">
        <f t="shared" si="5"/>
        <v>71.659209913508349</v>
      </c>
      <c r="I35" s="16">
        <f t="shared" si="43"/>
        <v>-0.56405000000000005</v>
      </c>
      <c r="J35" s="16">
        <f t="shared" si="25"/>
        <v>-0.4573074074074075</v>
      </c>
      <c r="K35" s="54">
        <f t="shared" si="36"/>
        <v>-0.10674259259259256</v>
      </c>
      <c r="L35" s="17"/>
      <c r="M35" s="38">
        <f t="shared" si="0"/>
        <v>0.54002516168848214</v>
      </c>
      <c r="N35" s="38">
        <f t="shared" si="6"/>
        <v>3.3250000000000002</v>
      </c>
      <c r="O35" s="42"/>
      <c r="P35" s="45"/>
      <c r="Q35" s="55" t="s">
        <v>132</v>
      </c>
      <c r="R35" s="13"/>
      <c r="T35" s="29">
        <f t="shared" si="7"/>
        <v>208.50936010809289</v>
      </c>
      <c r="U35" s="29">
        <f t="shared" si="8"/>
        <v>211.69192174052509</v>
      </c>
      <c r="V35" s="29">
        <f t="shared" si="40"/>
        <v>-0.45548333333333341</v>
      </c>
      <c r="W35" s="29">
        <f t="shared" si="41"/>
        <v>-0.39268174603174599</v>
      </c>
      <c r="X35" s="49">
        <f t="shared" si="42"/>
        <v>-6.2801587301587414E-2</v>
      </c>
      <c r="Y35" s="17"/>
      <c r="Z35" s="38">
        <f t="shared" si="1"/>
        <v>-0.80778554319899754</v>
      </c>
      <c r="AA35" s="38">
        <f t="shared" si="22"/>
        <v>-3.8</v>
      </c>
      <c r="AB35" s="38"/>
      <c r="AC35" s="38"/>
      <c r="AD35" s="13"/>
      <c r="AF35" s="29">
        <f t="shared" si="10"/>
        <v>507.67015332427877</v>
      </c>
      <c r="AG35" s="29">
        <f t="shared" si="11"/>
        <v>517.21783822157545</v>
      </c>
      <c r="AH35" s="29">
        <f t="shared" si="17"/>
        <v>-0.36260526315789471</v>
      </c>
      <c r="AI35" s="29">
        <f t="shared" si="23"/>
        <v>-0.41654894736842096</v>
      </c>
      <c r="AJ35" s="49">
        <f t="shared" si="24"/>
        <v>5.3943684210526255E-2</v>
      </c>
      <c r="AK35" s="30"/>
      <c r="AL35" s="38">
        <f t="shared" si="35"/>
        <v>0.75678403267336847</v>
      </c>
      <c r="AM35" s="38">
        <f t="shared" si="12"/>
        <v>37.799999999999997</v>
      </c>
      <c r="AN35" s="38"/>
      <c r="AO35" s="38"/>
      <c r="AP35" s="13"/>
      <c r="AR35" s="29">
        <f t="shared" si="30"/>
        <v>1405.1525339728371</v>
      </c>
      <c r="AS35" s="29">
        <f t="shared" si="31"/>
        <v>1433.7955886647269</v>
      </c>
      <c r="AT35" s="29">
        <f t="shared" si="32"/>
        <v>-0.34435789473684209</v>
      </c>
      <c r="AU35" s="29">
        <f t="shared" si="33"/>
        <v>-0.45031158499697521</v>
      </c>
      <c r="AV35" s="49">
        <f t="shared" si="34"/>
        <v>0.10595369026013313</v>
      </c>
      <c r="AW35" s="30"/>
      <c r="AX35" s="38">
        <f t="shared" si="29"/>
        <v>0.94830363480958302</v>
      </c>
      <c r="AY35" s="38">
        <f t="shared" si="15"/>
        <v>26.5</v>
      </c>
      <c r="BB35" s="13"/>
    </row>
    <row r="36" spans="1:54">
      <c r="A36">
        <v>35</v>
      </c>
      <c r="B36" s="3">
        <v>-1.21E-2</v>
      </c>
      <c r="G36" s="29">
        <f t="shared" si="4"/>
        <v>72.720063790985748</v>
      </c>
      <c r="H36" s="29">
        <f t="shared" si="5"/>
        <v>73.780917668463147</v>
      </c>
      <c r="I36" s="16">
        <f t="shared" si="43"/>
        <v>-0.45799999999999996</v>
      </c>
      <c r="J36" s="16">
        <f t="shared" si="25"/>
        <v>-0.4533962962962963</v>
      </c>
      <c r="K36" s="54">
        <f t="shared" si="36"/>
        <v>-4.6037037037036654E-3</v>
      </c>
      <c r="L36" s="17"/>
      <c r="M36" s="38">
        <f t="shared" si="0"/>
        <v>0.95468474126770075</v>
      </c>
      <c r="N36" s="38">
        <f t="shared" si="6"/>
        <v>3.3250000000000002</v>
      </c>
      <c r="Q36" s="52" t="s">
        <v>108</v>
      </c>
      <c r="R36" s="13"/>
      <c r="T36" s="29">
        <f t="shared" si="7"/>
        <v>214.87448337295729</v>
      </c>
      <c r="U36" s="29">
        <f t="shared" si="8"/>
        <v>218.05704500538948</v>
      </c>
      <c r="V36" s="29">
        <f t="shared" si="40"/>
        <v>-0.43498571428571431</v>
      </c>
      <c r="W36" s="29">
        <f t="shared" si="41"/>
        <v>-0.3862187830687831</v>
      </c>
      <c r="X36" s="49">
        <f t="shared" si="42"/>
        <v>-4.8766931216931209E-2</v>
      </c>
      <c r="Y36" s="17"/>
      <c r="Z36" s="38">
        <f t="shared" si="1"/>
        <v>-0.23989145138432255</v>
      </c>
      <c r="AA36" s="38">
        <f t="shared" si="22"/>
        <v>-3.8</v>
      </c>
      <c r="AB36" s="38"/>
      <c r="AC36" s="38"/>
      <c r="AD36" s="13"/>
      <c r="AF36" s="29">
        <f t="shared" si="10"/>
        <v>526.76552311887201</v>
      </c>
      <c r="AG36" s="29">
        <f t="shared" si="11"/>
        <v>536.31320801616869</v>
      </c>
      <c r="AH36" s="29">
        <f t="shared" si="17"/>
        <v>-0.61249999999999993</v>
      </c>
      <c r="AI36" s="29">
        <f t="shared" si="23"/>
        <v>-0.4156705847953216</v>
      </c>
      <c r="AJ36" s="49">
        <f t="shared" si="24"/>
        <v>-0.19682941520467834</v>
      </c>
      <c r="AK36" s="30"/>
      <c r="AL36" s="38">
        <f t="shared" si="35"/>
        <v>0.99989796362523697</v>
      </c>
      <c r="AM36" s="38">
        <f t="shared" si="12"/>
        <v>37.799999999999997</v>
      </c>
      <c r="AN36" s="38"/>
      <c r="AO36" s="38"/>
      <c r="AP36" s="13"/>
      <c r="AR36" s="29">
        <f t="shared" si="30"/>
        <v>1462.4386433566167</v>
      </c>
      <c r="AS36" s="29">
        <f t="shared" si="31"/>
        <v>1491.0816980485065</v>
      </c>
      <c r="AT36" s="29">
        <f t="shared" si="32"/>
        <v>-0.4749087719298245</v>
      </c>
      <c r="AU36" s="29">
        <f t="shared" si="33"/>
        <v>-0.49341139006520141</v>
      </c>
      <c r="AV36" s="49">
        <f t="shared" si="34"/>
        <v>1.8502618135376903E-2</v>
      </c>
      <c r="AW36" s="30"/>
      <c r="AX36" s="38">
        <f t="shared" si="29"/>
        <v>0.52244477125692468</v>
      </c>
      <c r="AY36" s="38">
        <f t="shared" si="15"/>
        <v>26.5</v>
      </c>
      <c r="BB36" s="13"/>
    </row>
    <row r="37" spans="1:54">
      <c r="A37">
        <v>36</v>
      </c>
      <c r="B37" s="3">
        <v>-0.20799999999999999</v>
      </c>
      <c r="G37" s="29">
        <f t="shared" si="4"/>
        <v>74.841771545940546</v>
      </c>
      <c r="H37" s="29">
        <f t="shared" si="5"/>
        <v>75.902625423417945</v>
      </c>
      <c r="I37" s="16">
        <f t="shared" si="43"/>
        <v>-0.41670000000000001</v>
      </c>
      <c r="J37" s="16">
        <f t="shared" si="25"/>
        <v>-0.45797962962962963</v>
      </c>
      <c r="K37" s="54">
        <f t="shared" si="36"/>
        <v>4.1279629629629611E-2</v>
      </c>
      <c r="L37" s="17"/>
      <c r="M37" s="38">
        <f t="shared" si="0"/>
        <v>0.92263672026873933</v>
      </c>
      <c r="N37" s="38">
        <f t="shared" si="6"/>
        <v>3.3250000000000002</v>
      </c>
      <c r="Q37" s="52" t="s">
        <v>123</v>
      </c>
      <c r="R37" s="13"/>
      <c r="T37" s="29">
        <f t="shared" si="7"/>
        <v>221.23960663782168</v>
      </c>
      <c r="U37" s="29">
        <f t="shared" si="8"/>
        <v>224.42216827025388</v>
      </c>
      <c r="V37" s="29">
        <f t="shared" si="40"/>
        <v>-0.42771666666666669</v>
      </c>
      <c r="W37" s="29">
        <f t="shared" si="41"/>
        <v>-0.38435846560846559</v>
      </c>
      <c r="X37" s="49">
        <f t="shared" si="42"/>
        <v>-4.3358201058201096E-2</v>
      </c>
      <c r="Y37" s="17"/>
      <c r="Z37" s="38">
        <f t="shared" si="1"/>
        <v>0.4402505166295882</v>
      </c>
      <c r="AA37" s="38">
        <f t="shared" si="22"/>
        <v>-3.8</v>
      </c>
      <c r="AB37" s="38"/>
      <c r="AC37" s="38"/>
      <c r="AD37" s="13"/>
      <c r="AF37" s="29">
        <f t="shared" si="10"/>
        <v>545.86089291346525</v>
      </c>
      <c r="AG37" s="29">
        <f t="shared" si="11"/>
        <v>555.40857781076193</v>
      </c>
      <c r="AH37" s="29">
        <f t="shared" si="17"/>
        <v>-0.46399473684210529</v>
      </c>
      <c r="AI37" s="29">
        <f t="shared" si="23"/>
        <v>-0.42799222222222222</v>
      </c>
      <c r="AJ37" s="49">
        <f t="shared" si="24"/>
        <v>-3.6002514619883075E-2</v>
      </c>
      <c r="AK37" s="30"/>
      <c r="AL37" s="38">
        <f t="shared" si="35"/>
        <v>0.77514852476881779</v>
      </c>
      <c r="AM37" s="38">
        <f t="shared" si="12"/>
        <v>37.799999999999997</v>
      </c>
      <c r="AN37" s="38"/>
      <c r="AO37" s="38"/>
      <c r="AP37" s="13"/>
      <c r="AR37" s="29">
        <f t="shared" si="30"/>
        <v>1519.7247527403963</v>
      </c>
      <c r="AS37" s="29">
        <f t="shared" si="31"/>
        <v>1548.3678074322861</v>
      </c>
      <c r="AT37" s="29">
        <f t="shared" si="32"/>
        <v>-0.65178965517241394</v>
      </c>
      <c r="AU37" s="29">
        <f t="shared" si="33"/>
        <v>-0.50236173623714464</v>
      </c>
      <c r="AV37" s="49">
        <f t="shared" si="34"/>
        <v>-0.1494279189352693</v>
      </c>
      <c r="AW37" s="30"/>
      <c r="AX37" s="38">
        <f t="shared" si="29"/>
        <v>-0.14787180709371819</v>
      </c>
      <c r="AY37" s="38">
        <f t="shared" si="15"/>
        <v>26.5</v>
      </c>
      <c r="BB37" s="13"/>
    </row>
    <row r="38" spans="1:54">
      <c r="A38">
        <v>37</v>
      </c>
      <c r="B38" s="3">
        <v>-0.4335</v>
      </c>
      <c r="G38" s="29">
        <f t="shared" si="4"/>
        <v>76.963479300895344</v>
      </c>
      <c r="H38" s="29">
        <f t="shared" si="5"/>
        <v>78.024333178372743</v>
      </c>
      <c r="I38" s="16">
        <f t="shared" si="43"/>
        <v>-0.25136666666666668</v>
      </c>
      <c r="J38" s="16">
        <f t="shared" si="25"/>
        <v>-0.46837407407407405</v>
      </c>
      <c r="K38" s="54">
        <f t="shared" si="36"/>
        <v>0.21700740740740737</v>
      </c>
      <c r="L38" s="17"/>
      <c r="M38" s="38">
        <f t="shared" si="0"/>
        <v>0.4588767238911915</v>
      </c>
      <c r="N38" s="38">
        <f t="shared" si="6"/>
        <v>3.3250000000000002</v>
      </c>
      <c r="Q38" s="50"/>
      <c r="R38" s="13"/>
      <c r="T38" s="29">
        <f t="shared" si="7"/>
        <v>227.60472990268607</v>
      </c>
      <c r="U38" s="29">
        <f t="shared" si="8"/>
        <v>230.78729153511827</v>
      </c>
      <c r="V38" s="29">
        <f t="shared" si="40"/>
        <v>-0.31873333333333331</v>
      </c>
      <c r="W38" s="29">
        <f t="shared" si="41"/>
        <v>-0.37418068783068786</v>
      </c>
      <c r="X38" s="49">
        <f t="shared" si="42"/>
        <v>5.5447354497354551E-2</v>
      </c>
      <c r="Y38" s="17"/>
      <c r="Z38" s="38">
        <f t="shared" si="1"/>
        <v>0.91439437507301402</v>
      </c>
      <c r="AA38" s="38">
        <f t="shared" si="22"/>
        <v>-3.8</v>
      </c>
      <c r="AB38" s="38"/>
      <c r="AC38" s="38"/>
      <c r="AD38" s="13"/>
      <c r="AF38" s="29">
        <f t="shared" si="10"/>
        <v>564.95626270805849</v>
      </c>
      <c r="AG38" s="29">
        <f t="shared" si="11"/>
        <v>574.50394760535517</v>
      </c>
      <c r="AH38" s="29">
        <f t="shared" si="17"/>
        <v>-0.33672999999999997</v>
      </c>
      <c r="AI38" s="29">
        <f t="shared" si="23"/>
        <v>-0.42579748538011697</v>
      </c>
      <c r="AJ38" s="49">
        <f t="shared" si="24"/>
        <v>8.9067485380116995E-2</v>
      </c>
      <c r="AK38" s="30"/>
      <c r="AL38" s="38">
        <f t="shared" si="35"/>
        <v>0.18769847635681638</v>
      </c>
      <c r="AM38" s="38">
        <f t="shared" si="12"/>
        <v>37.799999999999997</v>
      </c>
      <c r="AN38" s="38"/>
      <c r="AO38" s="38"/>
      <c r="AP38" s="13"/>
      <c r="AR38" s="29">
        <f t="shared" si="30"/>
        <v>1577.0108621241759</v>
      </c>
      <c r="AS38" s="29">
        <f t="shared" si="31"/>
        <v>1605.6539168160657</v>
      </c>
      <c r="AT38" s="29">
        <f t="shared" si="32"/>
        <v>-0.68911754385964907</v>
      </c>
      <c r="AU38" s="29">
        <f t="shared" si="33"/>
        <v>-0.51323892921960068</v>
      </c>
      <c r="AV38" s="49">
        <f t="shared" si="34"/>
        <v>-0.17587861464004839</v>
      </c>
      <c r="AW38" s="30"/>
      <c r="AX38" s="38">
        <f t="shared" si="29"/>
        <v>-0.74899752349313264</v>
      </c>
      <c r="AY38" s="38">
        <f t="shared" si="15"/>
        <v>26.5</v>
      </c>
      <c r="BB38" s="13"/>
    </row>
    <row r="39" spans="1:54">
      <c r="A39">
        <v>38</v>
      </c>
      <c r="B39" s="3">
        <v>-0.36499999999999999</v>
      </c>
      <c r="G39" s="29">
        <f t="shared" si="4"/>
        <v>79.085187055850142</v>
      </c>
      <c r="H39" s="29">
        <f t="shared" si="5"/>
        <v>80.146040933327541</v>
      </c>
      <c r="I39" s="16">
        <f t="shared" si="43"/>
        <v>-0.21190000000000001</v>
      </c>
      <c r="J39" s="16">
        <f t="shared" si="25"/>
        <v>-0.4291685185185185</v>
      </c>
      <c r="K39" s="54">
        <f t="shared" si="36"/>
        <v>0.2172685185185185</v>
      </c>
      <c r="L39" s="17"/>
      <c r="M39" s="38">
        <f t="shared" si="0"/>
        <v>-0.21959679144190755</v>
      </c>
      <c r="N39" s="38">
        <f t="shared" si="6"/>
        <v>3.3250000000000002</v>
      </c>
      <c r="Q39" s="46" t="s">
        <v>127</v>
      </c>
      <c r="R39" s="13"/>
      <c r="T39" s="29">
        <f t="shared" si="7"/>
        <v>233.96985316755047</v>
      </c>
      <c r="U39" s="29">
        <f t="shared" si="8"/>
        <v>237.15241479998267</v>
      </c>
      <c r="V39" s="29">
        <f t="shared" si="40"/>
        <v>-0.53</v>
      </c>
      <c r="W39" s="29">
        <f t="shared" si="41"/>
        <v>-0.36476587301587304</v>
      </c>
      <c r="X39" s="49">
        <f t="shared" si="42"/>
        <v>-0.16523412698412698</v>
      </c>
      <c r="Y39" s="17"/>
      <c r="Z39" s="38">
        <f t="shared" si="1"/>
        <v>0.96068294305829538</v>
      </c>
      <c r="AA39" s="38">
        <f t="shared" si="22"/>
        <v>-3.8</v>
      </c>
      <c r="AB39" s="38"/>
      <c r="AC39" s="38"/>
      <c r="AD39" s="13"/>
      <c r="AF39" s="29">
        <f t="shared" si="10"/>
        <v>584.05163250265173</v>
      </c>
      <c r="AG39" s="29">
        <f t="shared" si="11"/>
        <v>593.5993173999484</v>
      </c>
      <c r="AH39" s="29">
        <f t="shared" si="17"/>
        <v>-0.30339473684210516</v>
      </c>
      <c r="AI39" s="29">
        <f t="shared" si="23"/>
        <v>-0.40471561403508771</v>
      </c>
      <c r="AJ39" s="49">
        <f t="shared" si="24"/>
        <v>0.10132087719298255</v>
      </c>
      <c r="AK39" s="30"/>
      <c r="AL39" s="38">
        <f t="shared" si="35"/>
        <v>-0.48757777517874756</v>
      </c>
      <c r="AM39" s="38">
        <f t="shared" si="12"/>
        <v>37.799999999999997</v>
      </c>
      <c r="AN39" s="38"/>
      <c r="AO39" s="38"/>
      <c r="AP39" s="13"/>
      <c r="AR39" s="29">
        <f t="shared" si="30"/>
        <v>1634.2969715079555</v>
      </c>
      <c r="AS39" s="29">
        <f t="shared" si="31"/>
        <v>1662.9400261998453</v>
      </c>
      <c r="AT39" s="29">
        <f t="shared" si="32"/>
        <v>-0.63369824561403476</v>
      </c>
      <c r="AU39" s="29">
        <f t="shared" si="33"/>
        <v>-0.50357414801371236</v>
      </c>
      <c r="AV39" s="49">
        <f t="shared" si="34"/>
        <v>-0.1301240976003224</v>
      </c>
      <c r="AW39" s="30"/>
      <c r="AX39" s="38">
        <f t="shared" si="29"/>
        <v>-0.99965897446986363</v>
      </c>
      <c r="AY39" s="38">
        <f t="shared" si="15"/>
        <v>26.5</v>
      </c>
      <c r="BB39" s="13"/>
    </row>
    <row r="40" spans="1:54">
      <c r="A40">
        <v>39</v>
      </c>
      <c r="B40" s="3">
        <v>-0.22900000000000001</v>
      </c>
      <c r="G40" s="29">
        <f t="shared" si="4"/>
        <v>81.20689481080494</v>
      </c>
      <c r="H40" s="29">
        <f t="shared" si="5"/>
        <v>82.267748688282339</v>
      </c>
      <c r="I40" s="16">
        <f t="shared" si="43"/>
        <v>-0.4229</v>
      </c>
      <c r="J40" s="16">
        <f t="shared" si="25"/>
        <v>-0.38732962962962963</v>
      </c>
      <c r="K40" s="54">
        <f t="shared" si="36"/>
        <v>-3.5570370370370363E-2</v>
      </c>
      <c r="L40" s="17"/>
      <c r="M40" s="38">
        <f t="shared" si="0"/>
        <v>-0.7953185275128245</v>
      </c>
      <c r="N40" s="38">
        <f t="shared" si="6"/>
        <v>3.3250000000000002</v>
      </c>
      <c r="O40" s="42"/>
      <c r="P40" s="45"/>
      <c r="Q40" s="46" t="s">
        <v>128</v>
      </c>
      <c r="R40" s="13"/>
      <c r="T40" s="29">
        <f t="shared" si="7"/>
        <v>240.33497643241486</v>
      </c>
      <c r="U40" s="29">
        <f t="shared" si="8"/>
        <v>243.51753806484706</v>
      </c>
      <c r="V40" s="29">
        <f t="shared" si="40"/>
        <v>-0.22318333333333337</v>
      </c>
      <c r="W40" s="29">
        <f t="shared" si="41"/>
        <v>-0.34326772486772483</v>
      </c>
      <c r="X40" s="49">
        <f t="shared" si="42"/>
        <v>0.12008439153439146</v>
      </c>
      <c r="Y40" s="17"/>
      <c r="Z40" s="38">
        <f t="shared" si="1"/>
        <v>0.55745728518499005</v>
      </c>
      <c r="AA40" s="38">
        <f t="shared" si="22"/>
        <v>-3.8</v>
      </c>
      <c r="AB40" s="38"/>
      <c r="AC40" s="38"/>
      <c r="AD40" s="13"/>
      <c r="AF40" s="29">
        <f t="shared" si="10"/>
        <v>603.14700229724497</v>
      </c>
      <c r="AG40" s="29">
        <f t="shared" si="11"/>
        <v>612.69468719454164</v>
      </c>
      <c r="AH40" s="29">
        <f t="shared" si="17"/>
        <v>-0.43926315789473686</v>
      </c>
      <c r="AI40" s="29">
        <f t="shared" si="23"/>
        <v>-0.38861619883040932</v>
      </c>
      <c r="AJ40" s="49">
        <f t="shared" si="24"/>
        <v>-5.0646959064327535E-2</v>
      </c>
      <c r="AK40" s="30"/>
      <c r="AL40" s="38">
        <f t="shared" si="35"/>
        <v>-0.93471096688479538</v>
      </c>
      <c r="AM40" s="38">
        <f t="shared" si="12"/>
        <v>37.799999999999997</v>
      </c>
      <c r="AN40" s="38"/>
      <c r="AO40" s="38"/>
      <c r="AP40" s="13"/>
      <c r="AR40" s="29">
        <f t="shared" si="30"/>
        <v>1691.5830808917351</v>
      </c>
      <c r="AS40" s="29">
        <f t="shared" si="31"/>
        <v>1720.2261355836249</v>
      </c>
      <c r="AT40" s="29">
        <f t="shared" si="32"/>
        <v>-0.59071403508771925</v>
      </c>
      <c r="AU40" s="29">
        <f t="shared" si="33"/>
        <v>-0.47811388384754988</v>
      </c>
      <c r="AV40" s="49">
        <f t="shared" si="34"/>
        <v>-0.11260015124016937</v>
      </c>
      <c r="AW40" s="30"/>
      <c r="AX40" s="38">
        <f t="shared" si="29"/>
        <v>-0.78256888132017899</v>
      </c>
      <c r="AY40" s="38">
        <f t="shared" si="15"/>
        <v>26.5</v>
      </c>
      <c r="BB40" s="13"/>
    </row>
    <row r="41" spans="1:54">
      <c r="A41">
        <v>40</v>
      </c>
      <c r="B41" s="3">
        <v>-0.2266</v>
      </c>
      <c r="G41" s="29">
        <f t="shared" si="4"/>
        <v>83.328602565759738</v>
      </c>
      <c r="H41" s="29">
        <f t="shared" si="5"/>
        <v>84.389456443237137</v>
      </c>
      <c r="I41" s="16">
        <f t="shared" si="43"/>
        <v>-0.59309999999999996</v>
      </c>
      <c r="J41" s="16">
        <f t="shared" si="25"/>
        <v>-0.37079629629629629</v>
      </c>
      <c r="K41" s="54">
        <f t="shared" si="36"/>
        <v>-0.22230370370370367</v>
      </c>
      <c r="L41" s="17"/>
      <c r="M41" s="38">
        <f t="shared" si="0"/>
        <v>-0.99890188557953674</v>
      </c>
      <c r="N41" s="38">
        <f t="shared" si="6"/>
        <v>3.3250000000000002</v>
      </c>
      <c r="O41" s="42"/>
      <c r="P41" s="45"/>
      <c r="Q41" s="38"/>
      <c r="R41" s="13"/>
      <c r="T41" s="29">
        <f t="shared" si="7"/>
        <v>246.70009969727926</v>
      </c>
      <c r="U41" s="29">
        <f t="shared" si="8"/>
        <v>249.88266132971145</v>
      </c>
      <c r="V41" s="29">
        <f t="shared" si="40"/>
        <v>-0.28345714285714285</v>
      </c>
      <c r="W41" s="29">
        <f t="shared" si="41"/>
        <v>-0.33070820105820103</v>
      </c>
      <c r="X41" s="49">
        <f t="shared" si="42"/>
        <v>4.7251058201058183E-2</v>
      </c>
      <c r="Y41" s="17"/>
      <c r="Z41" s="38">
        <f t="shared" si="1"/>
        <v>-0.10660883187400678</v>
      </c>
      <c r="AA41" s="38">
        <f t="shared" si="22"/>
        <v>-3.8</v>
      </c>
      <c r="AB41" s="38"/>
      <c r="AC41" s="38"/>
      <c r="AD41" s="13"/>
      <c r="AF41" s="29">
        <f t="shared" si="10"/>
        <v>622.24237209183821</v>
      </c>
      <c r="AG41" s="29">
        <f t="shared" si="11"/>
        <v>631.79005698913488</v>
      </c>
      <c r="AH41" s="29">
        <f t="shared" si="17"/>
        <v>-0.47298421052631573</v>
      </c>
      <c r="AI41" s="29">
        <f t="shared" si="23"/>
        <v>-0.34331444444444448</v>
      </c>
      <c r="AJ41" s="49">
        <f t="shared" si="24"/>
        <v>-0.12966976608187125</v>
      </c>
      <c r="AK41" s="30"/>
      <c r="AL41" s="38">
        <f t="shared" si="35"/>
        <v>-0.94448250903018871</v>
      </c>
      <c r="AM41" s="38">
        <f t="shared" si="12"/>
        <v>37.799999999999997</v>
      </c>
      <c r="AN41" s="38"/>
      <c r="AO41" s="38"/>
      <c r="AP41" s="13"/>
      <c r="AR41" s="29">
        <f t="shared" si="30"/>
        <v>1748.8691902755147</v>
      </c>
      <c r="AS41" s="53">
        <f t="shared" si="31"/>
        <v>1777.5122449674045</v>
      </c>
      <c r="AT41" s="29">
        <f t="shared" si="32"/>
        <v>-0.42357241379310345</v>
      </c>
      <c r="AU41" s="29">
        <f t="shared" si="33"/>
        <v>-0.43186846474423596</v>
      </c>
      <c r="AV41" s="49">
        <f t="shared" si="34"/>
        <v>8.2960509511325053E-3</v>
      </c>
      <c r="AW41" s="30"/>
      <c r="AX41" s="38">
        <f t="shared" si="29"/>
        <v>-0.19930611131645354</v>
      </c>
      <c r="AY41" s="38">
        <f t="shared" si="15"/>
        <v>26.5</v>
      </c>
      <c r="BB41" s="13"/>
    </row>
    <row r="42" spans="1:54">
      <c r="A42">
        <v>41</v>
      </c>
      <c r="B42" s="3">
        <v>-0.28149999999999997</v>
      </c>
      <c r="G42" s="29">
        <f t="shared" si="4"/>
        <v>85.450310320714536</v>
      </c>
      <c r="H42" s="29">
        <f t="shared" si="5"/>
        <v>86.511164198191935</v>
      </c>
      <c r="I42" s="16">
        <f t="shared" si="43"/>
        <v>-0.65775000000000006</v>
      </c>
      <c r="J42" s="16">
        <f t="shared" si="25"/>
        <v>-0.35617407407407409</v>
      </c>
      <c r="K42" s="54">
        <f t="shared" si="36"/>
        <v>-0.30157592592592597</v>
      </c>
      <c r="L42" s="17"/>
      <c r="M42" s="38">
        <f t="shared" si="0"/>
        <v>-0.73508794982581038</v>
      </c>
      <c r="N42" s="38">
        <f t="shared" si="6"/>
        <v>3.3250000000000002</v>
      </c>
      <c r="O42" s="42"/>
      <c r="P42" s="45"/>
      <c r="Q42" s="38"/>
      <c r="R42" s="13"/>
      <c r="T42" s="29">
        <f t="shared" si="7"/>
        <v>253.06522296214365</v>
      </c>
      <c r="U42" s="29">
        <f t="shared" si="8"/>
        <v>256.24778459457588</v>
      </c>
      <c r="V42" s="29">
        <f t="shared" si="40"/>
        <v>-0.36050000000000004</v>
      </c>
      <c r="W42" s="29">
        <f t="shared" si="41"/>
        <v>-0.29744153439153442</v>
      </c>
      <c r="X42" s="49">
        <f t="shared" si="42"/>
        <v>-6.3058465608465619E-2</v>
      </c>
      <c r="Y42" s="17"/>
      <c r="Z42" s="38">
        <f t="shared" si="1"/>
        <v>-0.72079149167396483</v>
      </c>
      <c r="AA42" s="38">
        <f t="shared" si="22"/>
        <v>-3.8</v>
      </c>
      <c r="AB42" s="38"/>
      <c r="AC42" s="38"/>
      <c r="AD42" s="13"/>
      <c r="AF42" s="29">
        <f t="shared" si="10"/>
        <v>641.33774188643144</v>
      </c>
      <c r="AG42" s="29">
        <f t="shared" si="11"/>
        <v>650.88542678372812</v>
      </c>
      <c r="AH42" s="29">
        <f t="shared" si="17"/>
        <v>-0.40739999999999998</v>
      </c>
      <c r="AI42" s="29">
        <f t="shared" si="23"/>
        <v>-0.31469573099415205</v>
      </c>
      <c r="AJ42" s="49">
        <f t="shared" si="24"/>
        <v>-9.2704269005847939E-2</v>
      </c>
      <c r="AK42" s="30"/>
      <c r="AL42" s="38">
        <f t="shared" si="35"/>
        <v>-0.51232018844649163</v>
      </c>
      <c r="AM42" s="38">
        <f t="shared" si="12"/>
        <v>37.799999999999997</v>
      </c>
      <c r="AN42" s="38"/>
      <c r="AO42" s="38"/>
      <c r="AP42" s="13"/>
      <c r="AR42" s="29">
        <f t="shared" si="30"/>
        <v>1806.1552996592943</v>
      </c>
      <c r="AS42" s="29">
        <f t="shared" si="31"/>
        <v>1834.7983543511841</v>
      </c>
      <c r="AT42" s="29">
        <f t="shared" si="32"/>
        <v>-0.49532456140350878</v>
      </c>
      <c r="AU42" s="29"/>
      <c r="AV42" s="29"/>
      <c r="AW42" s="30"/>
      <c r="AX42" s="38">
        <f t="shared" si="29"/>
        <v>0.4772142032129354</v>
      </c>
      <c r="AY42" s="38">
        <f t="shared" si="15"/>
        <v>26.5</v>
      </c>
      <c r="BB42" s="13"/>
    </row>
    <row r="43" spans="1:54">
      <c r="A43">
        <v>42</v>
      </c>
      <c r="B43" s="3">
        <v>-0.38379999999999997</v>
      </c>
      <c r="G43" s="29">
        <f t="shared" si="4"/>
        <v>87.572018075669334</v>
      </c>
      <c r="H43" s="29">
        <f t="shared" si="5"/>
        <v>88.632871953146733</v>
      </c>
      <c r="I43" s="16">
        <f t="shared" si="43"/>
        <v>-0.28675</v>
      </c>
      <c r="J43" s="16">
        <f t="shared" si="25"/>
        <v>-0.35049444444444444</v>
      </c>
      <c r="K43" s="54">
        <f t="shared" si="36"/>
        <v>6.3744444444444437E-2</v>
      </c>
      <c r="L43" s="17"/>
      <c r="M43" s="38">
        <f t="shared" si="0"/>
        <v>-0.12731819275593306</v>
      </c>
      <c r="N43" s="38">
        <f t="shared" si="6"/>
        <v>3.3250000000000002</v>
      </c>
      <c r="O43" s="41" t="s">
        <v>27</v>
      </c>
      <c r="P43" s="46" t="s">
        <v>121</v>
      </c>
      <c r="Q43" s="39" t="s">
        <v>28</v>
      </c>
      <c r="R43" s="13"/>
      <c r="T43" s="29">
        <f t="shared" si="7"/>
        <v>259.43034622700804</v>
      </c>
      <c r="U43" s="29">
        <f t="shared" si="8"/>
        <v>262.61290785944027</v>
      </c>
      <c r="V43" s="29">
        <f t="shared" si="40"/>
        <v>-0.24883333333333332</v>
      </c>
      <c r="W43" s="29">
        <f t="shared" si="41"/>
        <v>-0.27113783068783071</v>
      </c>
      <c r="X43" s="49">
        <f t="shared" si="42"/>
        <v>2.2304497354497382E-2</v>
      </c>
      <c r="Y43" s="17"/>
      <c r="Z43" s="38">
        <f t="shared" si="1"/>
        <v>-0.99770780181453855</v>
      </c>
      <c r="AA43" s="38">
        <f t="shared" si="22"/>
        <v>-3.8</v>
      </c>
      <c r="AB43" s="38"/>
      <c r="AC43" s="38"/>
      <c r="AD43" s="13"/>
      <c r="AF43" s="29">
        <f t="shared" si="10"/>
        <v>660.43311168102468</v>
      </c>
      <c r="AG43" s="29">
        <f t="shared" si="11"/>
        <v>669.98079657832136</v>
      </c>
      <c r="AH43" s="29">
        <f t="shared" si="17"/>
        <v>-0.2435684210526316</v>
      </c>
      <c r="AI43" s="29">
        <f t="shared" si="23"/>
        <v>-0.31856257309941521</v>
      </c>
      <c r="AJ43" s="49">
        <f t="shared" si="24"/>
        <v>7.4994152046783613E-2</v>
      </c>
      <c r="AK43" s="30"/>
      <c r="AL43" s="38">
        <f t="shared" si="35"/>
        <v>0.15956244211597362</v>
      </c>
      <c r="AM43" s="38">
        <f t="shared" si="12"/>
        <v>37.799999999999997</v>
      </c>
      <c r="AN43" s="38"/>
      <c r="AO43" s="38"/>
      <c r="AP43" s="13"/>
      <c r="AR43" s="29">
        <f t="shared" si="30"/>
        <v>1863.4414090430739</v>
      </c>
      <c r="AS43" s="29">
        <f t="shared" si="31"/>
        <v>1892.0844637349637</v>
      </c>
      <c r="AT43" s="29">
        <f t="shared" si="32"/>
        <v>-0.2286842105263158</v>
      </c>
      <c r="AU43" s="29"/>
      <c r="AV43" s="29"/>
      <c r="AW43" s="30"/>
      <c r="AX43" s="38">
        <f t="shared" si="29"/>
        <v>0.93044068841389393</v>
      </c>
      <c r="AY43" s="38">
        <f t="shared" si="15"/>
        <v>26.5</v>
      </c>
      <c r="BB43" s="13"/>
    </row>
    <row r="44" spans="1:54">
      <c r="A44">
        <v>43</v>
      </c>
      <c r="B44" s="3">
        <v>-0.48670000000000002</v>
      </c>
      <c r="G44" s="29">
        <f t="shared" si="4"/>
        <v>89.693725830624132</v>
      </c>
      <c r="H44" s="29">
        <f t="shared" si="5"/>
        <v>90.754579708101531</v>
      </c>
      <c r="I44" s="16">
        <f t="shared" si="43"/>
        <v>-0.1875</v>
      </c>
      <c r="J44" s="16">
        <f t="shared" si="25"/>
        <v>-0.37828333333333336</v>
      </c>
      <c r="K44" s="54">
        <f t="shared" si="36"/>
        <v>0.19078333333333336</v>
      </c>
      <c r="L44" s="17"/>
      <c r="M44" s="38">
        <f t="shared" si="0"/>
        <v>0.54002516168836823</v>
      </c>
      <c r="N44" s="38">
        <f t="shared" si="6"/>
        <v>3.3250000000000002</v>
      </c>
      <c r="O44" s="42">
        <v>-4</v>
      </c>
      <c r="P44" s="45">
        <v>-0.13</v>
      </c>
      <c r="Q44" s="38">
        <f>CORREL(K616:K930,M620:M934)</f>
        <v>6.8777094020004134E-2</v>
      </c>
      <c r="R44" s="13"/>
      <c r="T44" s="29">
        <f t="shared" si="7"/>
        <v>265.79546949187244</v>
      </c>
      <c r="U44" s="29">
        <f t="shared" si="8"/>
        <v>268.97803112430466</v>
      </c>
      <c r="V44" s="29">
        <f t="shared" si="40"/>
        <v>-0.26200000000000001</v>
      </c>
      <c r="W44" s="29">
        <f t="shared" si="41"/>
        <v>-0.25685079365079366</v>
      </c>
      <c r="X44" s="49">
        <f t="shared" si="42"/>
        <v>-5.1492063492063478E-3</v>
      </c>
      <c r="Y44" s="17"/>
      <c r="Z44" s="38">
        <f t="shared" si="1"/>
        <v>-0.80778554319899354</v>
      </c>
      <c r="AA44" s="38">
        <f t="shared" si="22"/>
        <v>-3.8</v>
      </c>
      <c r="AB44" s="38"/>
      <c r="AC44" s="38"/>
      <c r="AD44" s="13"/>
      <c r="AF44" s="29">
        <f t="shared" si="10"/>
        <v>679.52848147561792</v>
      </c>
      <c r="AG44" s="29">
        <f t="shared" si="11"/>
        <v>689.0761663729146</v>
      </c>
      <c r="AH44" s="29">
        <f t="shared" si="17"/>
        <v>-0.21771052631578952</v>
      </c>
      <c r="AI44" s="29">
        <f t="shared" si="23"/>
        <v>-0.32167926900584798</v>
      </c>
      <c r="AJ44" s="49">
        <f t="shared" si="24"/>
        <v>0.10396874269005846</v>
      </c>
      <c r="AK44" s="30"/>
      <c r="AL44" s="38">
        <f t="shared" si="35"/>
        <v>0.75678403267336836</v>
      </c>
      <c r="AM44" s="38">
        <f t="shared" si="12"/>
        <v>37.799999999999997</v>
      </c>
      <c r="AN44" s="38"/>
      <c r="AO44" s="38"/>
      <c r="AP44" s="13"/>
      <c r="AR44" s="29">
        <f t="shared" si="30"/>
        <v>1920.7275184268535</v>
      </c>
      <c r="AS44" s="29">
        <f t="shared" si="31"/>
        <v>1949.3705731187433</v>
      </c>
      <c r="AT44" s="29">
        <f t="shared" si="32"/>
        <v>-0.11521551724137929</v>
      </c>
      <c r="AU44" s="29"/>
      <c r="AV44" s="29"/>
      <c r="AW44" s="30"/>
      <c r="AX44" s="38">
        <f t="shared" si="29"/>
        <v>0.94830363480958535</v>
      </c>
      <c r="AY44" s="38">
        <f t="shared" si="15"/>
        <v>26.5</v>
      </c>
      <c r="BB44" s="13"/>
    </row>
    <row r="45" spans="1:54">
      <c r="A45">
        <v>44</v>
      </c>
      <c r="B45" s="3">
        <v>-0.57179999999999997</v>
      </c>
      <c r="G45" s="29">
        <f t="shared" si="4"/>
        <v>91.81543358557893</v>
      </c>
      <c r="H45" s="29">
        <f t="shared" si="5"/>
        <v>92.876287463056329</v>
      </c>
      <c r="I45" s="16">
        <f t="shared" si="43"/>
        <v>-0.30920000000000003</v>
      </c>
      <c r="J45" s="16">
        <f t="shared" si="25"/>
        <v>-0.37830555555555556</v>
      </c>
      <c r="K45" s="54">
        <f t="shared" si="36"/>
        <v>6.9105555555555531E-2</v>
      </c>
      <c r="L45" s="17"/>
      <c r="M45" s="38">
        <f t="shared" si="0"/>
        <v>0.95468474126769431</v>
      </c>
      <c r="N45" s="38">
        <f t="shared" si="6"/>
        <v>3.3250000000000002</v>
      </c>
      <c r="O45" s="42">
        <v>-3</v>
      </c>
      <c r="P45" s="45">
        <v>-6.9000000000000006E-2</v>
      </c>
      <c r="Q45" s="38">
        <f>CORREL(K616:K930,M619:M933)</f>
        <v>0.12970818965022396</v>
      </c>
      <c r="R45" s="13"/>
      <c r="T45" s="29">
        <f t="shared" si="7"/>
        <v>272.16059275673683</v>
      </c>
      <c r="U45" s="29">
        <f t="shared" si="8"/>
        <v>275.34315438916906</v>
      </c>
      <c r="V45" s="29">
        <f t="shared" si="40"/>
        <v>-0.32195000000000001</v>
      </c>
      <c r="W45" s="29">
        <f t="shared" si="41"/>
        <v>-0.26659894179894178</v>
      </c>
      <c r="X45" s="49">
        <f t="shared" si="42"/>
        <v>-5.5351058201058234E-2</v>
      </c>
      <c r="Y45" s="30"/>
      <c r="Z45" s="38">
        <f t="shared" si="1"/>
        <v>-0.23989145138431589</v>
      </c>
      <c r="AA45" s="38">
        <f t="shared" si="22"/>
        <v>-3.8</v>
      </c>
      <c r="AB45" s="38"/>
      <c r="AC45" s="38"/>
      <c r="AD45" s="13"/>
      <c r="AF45" s="29">
        <f t="shared" ref="AF45:AF107" si="44">AF44+19.0953697945932</f>
        <v>698.62385127021116</v>
      </c>
      <c r="AG45" s="29">
        <f t="shared" ref="AG45:AG107" si="45">AG44+19.0953697945932</f>
        <v>708.17153616750784</v>
      </c>
      <c r="AH45" s="29">
        <f t="shared" ref="AH45:AH101" si="46">AVERAGEIFS(TempDev,Year,"&gt;"&amp;AF45,Year,"&lt;="&amp;AF46)</f>
        <v>-0.20478421052631579</v>
      </c>
      <c r="AI45" s="29">
        <f t="shared" ref="AI45:AI101" si="47">AVERAGE(AH41:AH49)</f>
        <v>-0.29813716374269006</v>
      </c>
      <c r="AJ45" s="49">
        <f t="shared" ref="AJ45:AJ101" si="48">AH45-AI45</f>
        <v>9.3352953216374268E-2</v>
      </c>
      <c r="AK45" s="30"/>
      <c r="AL45" s="38">
        <f t="shared" si="35"/>
        <v>0.99989796362523709</v>
      </c>
      <c r="AM45" s="38">
        <f t="shared" si="12"/>
        <v>37.799999999999997</v>
      </c>
      <c r="AN45" s="38"/>
      <c r="AO45" s="38"/>
      <c r="AP45" s="13"/>
      <c r="AR45" s="29">
        <f t="shared" si="30"/>
        <v>1978.0136278106331</v>
      </c>
      <c r="AS45" s="29">
        <f t="shared" si="31"/>
        <v>2006.6566825025229</v>
      </c>
      <c r="AT45" s="29">
        <f t="shared" si="32"/>
        <v>-5.8700000000000002E-2</v>
      </c>
      <c r="AU45" s="29"/>
      <c r="AV45" s="29"/>
      <c r="AW45" s="30"/>
      <c r="AX45" s="38">
        <f t="shared" si="29"/>
        <v>0.52244477125693023</v>
      </c>
      <c r="AY45" s="38">
        <f t="shared" si="15"/>
        <v>26.5</v>
      </c>
      <c r="BB45" s="13"/>
    </row>
    <row r="46" spans="1:54">
      <c r="A46">
        <v>45</v>
      </c>
      <c r="B46" s="3">
        <v>-0.58979999999999999</v>
      </c>
      <c r="G46" s="29">
        <f t="shared" si="4"/>
        <v>93.937141340533728</v>
      </c>
      <c r="H46" s="29">
        <f t="shared" si="5"/>
        <v>94.997995218011127</v>
      </c>
      <c r="I46" s="16">
        <f t="shared" si="43"/>
        <v>-0.28510000000000002</v>
      </c>
      <c r="J46" s="16">
        <f t="shared" si="25"/>
        <v>-0.34246111111111116</v>
      </c>
      <c r="K46" s="54">
        <f t="shared" si="36"/>
        <v>5.736111111111114E-2</v>
      </c>
      <c r="L46" s="17"/>
      <c r="M46" s="38">
        <f t="shared" si="0"/>
        <v>0.92263672026874766</v>
      </c>
      <c r="N46" s="38">
        <f t="shared" si="6"/>
        <v>3.3250000000000002</v>
      </c>
      <c r="O46" s="42">
        <v>-2</v>
      </c>
      <c r="P46" s="45">
        <v>2.4E-2</v>
      </c>
      <c r="Q46" s="38">
        <f>CORREL(K616:K930,M618:M932)</f>
        <v>0.12994738179715323</v>
      </c>
      <c r="R46" s="13"/>
      <c r="T46" s="29">
        <f t="shared" si="7"/>
        <v>278.52571602160123</v>
      </c>
      <c r="U46" s="29">
        <f t="shared" si="8"/>
        <v>281.70827765403345</v>
      </c>
      <c r="V46" s="29">
        <f t="shared" si="40"/>
        <v>-0.12831666666666666</v>
      </c>
      <c r="W46" s="29">
        <f t="shared" si="41"/>
        <v>-0.29036402116402121</v>
      </c>
      <c r="X46" s="49">
        <f t="shared" si="42"/>
        <v>0.16204735449735455</v>
      </c>
      <c r="Y46" s="30"/>
      <c r="Z46" s="38">
        <f t="shared" si="1"/>
        <v>0.44025051662956882</v>
      </c>
      <c r="AA46" s="38">
        <f t="shared" si="22"/>
        <v>-3.8</v>
      </c>
      <c r="AB46" s="38"/>
      <c r="AC46" s="38"/>
      <c r="AD46" s="13"/>
      <c r="AF46" s="29">
        <f t="shared" si="44"/>
        <v>717.7192210648044</v>
      </c>
      <c r="AG46" s="29">
        <f t="shared" si="45"/>
        <v>727.26690596210108</v>
      </c>
      <c r="AH46" s="29">
        <f t="shared" si="46"/>
        <v>-0.20642631578947371</v>
      </c>
      <c r="AI46" s="29">
        <f t="shared" si="47"/>
        <v>-0.29146757309941518</v>
      </c>
      <c r="AJ46" s="49">
        <f t="shared" si="48"/>
        <v>8.504125730994147E-2</v>
      </c>
      <c r="AK46" s="30"/>
      <c r="AL46" s="38">
        <f t="shared" si="35"/>
        <v>0.77514852476881335</v>
      </c>
      <c r="AM46" s="38">
        <f t="shared" si="12"/>
        <v>37.799999999999997</v>
      </c>
      <c r="AN46" s="38"/>
      <c r="AO46" s="38"/>
      <c r="AP46" s="13"/>
      <c r="AR46" s="29">
        <f t="shared" si="30"/>
        <v>2035.2997371944127</v>
      </c>
      <c r="AS46" s="29">
        <f t="shared" si="31"/>
        <v>2063.9427918863025</v>
      </c>
      <c r="AT46" s="29"/>
      <c r="AU46" s="29"/>
      <c r="AV46" s="29"/>
      <c r="AW46" s="30"/>
      <c r="AX46" s="38">
        <f t="shared" si="29"/>
        <v>-0.14787180709371092</v>
      </c>
      <c r="AY46" s="38">
        <f t="shared" si="15"/>
        <v>26.5</v>
      </c>
      <c r="BB46" s="13"/>
    </row>
    <row r="47" spans="1:54">
      <c r="A47">
        <v>46</v>
      </c>
      <c r="B47" s="3">
        <v>-0.5806</v>
      </c>
      <c r="G47" s="29">
        <f t="shared" si="4"/>
        <v>96.058849095488526</v>
      </c>
      <c r="H47" s="29">
        <f t="shared" si="5"/>
        <v>97.119702972965925</v>
      </c>
      <c r="I47" s="16">
        <f t="shared" si="43"/>
        <v>-0.20024999999999998</v>
      </c>
      <c r="J47" s="16">
        <f t="shared" si="25"/>
        <v>-0.29722777777777781</v>
      </c>
      <c r="K47" s="54">
        <f t="shared" si="36"/>
        <v>9.6977777777777829E-2</v>
      </c>
      <c r="L47" s="17"/>
      <c r="M47" s="38">
        <f t="shared" si="0"/>
        <v>0.45887672389100864</v>
      </c>
      <c r="N47" s="38">
        <f t="shared" ref="N47:N76" si="49">N46</f>
        <v>3.3250000000000002</v>
      </c>
      <c r="O47" s="42">
        <v>-1</v>
      </c>
      <c r="P47" s="45">
        <v>0.106</v>
      </c>
      <c r="Q47" s="44">
        <f>CORREL(K616:K930,M617:M931)</f>
        <v>6.9382749796916415E-2</v>
      </c>
      <c r="R47" s="13"/>
      <c r="T47" s="29">
        <f t="shared" si="7"/>
        <v>284.89083928646562</v>
      </c>
      <c r="U47" s="29">
        <f t="shared" si="8"/>
        <v>288.07340091889785</v>
      </c>
      <c r="V47" s="29">
        <f t="shared" si="40"/>
        <v>-8.2000000000000003E-2</v>
      </c>
      <c r="W47" s="29">
        <f t="shared" si="41"/>
        <v>-0.29508439153439153</v>
      </c>
      <c r="X47" s="49">
        <f t="shared" si="42"/>
        <v>0.21308439153439152</v>
      </c>
      <c r="Y47" s="30"/>
      <c r="Z47" s="38">
        <f t="shared" si="1"/>
        <v>0.91439437507300525</v>
      </c>
      <c r="AA47" s="38">
        <f t="shared" si="22"/>
        <v>-3.8</v>
      </c>
      <c r="AB47" s="38"/>
      <c r="AC47" s="38"/>
      <c r="AD47" s="13"/>
      <c r="AF47" s="29">
        <f t="shared" si="44"/>
        <v>736.81459085939764</v>
      </c>
      <c r="AG47" s="29">
        <f t="shared" si="45"/>
        <v>746.36227575669432</v>
      </c>
      <c r="AH47" s="29">
        <f t="shared" si="46"/>
        <v>-0.37153157894736843</v>
      </c>
      <c r="AI47" s="29">
        <f t="shared" si="47"/>
        <v>-0.28688277777777782</v>
      </c>
      <c r="AJ47" s="49">
        <f t="shared" si="48"/>
        <v>-8.4648801169590615E-2</v>
      </c>
      <c r="AK47" s="30"/>
      <c r="AL47" s="38">
        <f t="shared" si="35"/>
        <v>0.18769847635680967</v>
      </c>
      <c r="AM47" s="38">
        <f t="shared" si="12"/>
        <v>37.799999999999997</v>
      </c>
      <c r="AN47" s="38"/>
      <c r="AO47" s="38"/>
      <c r="AP47" s="13"/>
      <c r="AR47" s="29">
        <f t="shared" si="30"/>
        <v>2092.5858465781921</v>
      </c>
      <c r="AS47" s="29">
        <f t="shared" si="31"/>
        <v>2121.2289012700821</v>
      </c>
      <c r="AT47" s="29"/>
      <c r="AU47" s="29"/>
      <c r="AV47" s="29"/>
      <c r="AW47" s="30"/>
      <c r="AX47" s="38">
        <f t="shared" si="29"/>
        <v>-0.74899752349312776</v>
      </c>
      <c r="AY47" s="38">
        <f t="shared" si="15"/>
        <v>26.5</v>
      </c>
      <c r="BB47" s="13"/>
    </row>
    <row r="48" spans="1:54">
      <c r="A48">
        <v>47</v>
      </c>
      <c r="B48" s="3">
        <v>-0.55179999999999996</v>
      </c>
      <c r="G48" s="29">
        <f t="shared" si="4"/>
        <v>98.180556850443324</v>
      </c>
      <c r="H48" s="29">
        <f t="shared" si="5"/>
        <v>99.241410727920723</v>
      </c>
      <c r="I48" s="16">
        <f t="shared" si="43"/>
        <v>-0.46200000000000002</v>
      </c>
      <c r="J48" s="16">
        <f t="shared" si="25"/>
        <v>-0.3065444444444444</v>
      </c>
      <c r="K48" s="54">
        <f t="shared" si="36"/>
        <v>-0.15545555555555562</v>
      </c>
      <c r="L48" s="17"/>
      <c r="M48" s="38">
        <f t="shared" si="0"/>
        <v>-0.21959679144188651</v>
      </c>
      <c r="N48" s="38">
        <f t="shared" si="49"/>
        <v>3.3250000000000002</v>
      </c>
      <c r="O48" s="47">
        <v>0</v>
      </c>
      <c r="P48" s="56">
        <v>0.13800000000000001</v>
      </c>
      <c r="Q48" s="44">
        <f>CORREL(K616:K930,M616:M930)</f>
        <v>-2.3646841936666246E-2</v>
      </c>
      <c r="R48" s="13"/>
      <c r="T48" s="29">
        <f t="shared" si="7"/>
        <v>291.25596255133001</v>
      </c>
      <c r="U48" s="29">
        <f t="shared" si="8"/>
        <v>294.43852418376224</v>
      </c>
      <c r="V48" s="29">
        <f t="shared" si="40"/>
        <v>-0.4014166666666667</v>
      </c>
      <c r="W48" s="29">
        <f t="shared" si="41"/>
        <v>-0.343855291005291</v>
      </c>
      <c r="X48" s="49">
        <f t="shared" si="42"/>
        <v>-5.7561375661375702E-2</v>
      </c>
      <c r="Y48" s="30"/>
      <c r="Z48" s="38">
        <f t="shared" si="1"/>
        <v>0.96068294305829349</v>
      </c>
      <c r="AA48" s="38">
        <f t="shared" si="22"/>
        <v>-3.8</v>
      </c>
      <c r="AB48" s="38"/>
      <c r="AC48" s="38"/>
      <c r="AD48" s="13"/>
      <c r="AF48" s="29">
        <f t="shared" si="44"/>
        <v>755.90996065399088</v>
      </c>
      <c r="AG48" s="29">
        <f t="shared" si="45"/>
        <v>765.45764555128756</v>
      </c>
      <c r="AH48" s="29">
        <f t="shared" si="46"/>
        <v>-0.33144499999999999</v>
      </c>
      <c r="AI48" s="29">
        <f t="shared" si="47"/>
        <v>-0.27938219298245615</v>
      </c>
      <c r="AJ48" s="49">
        <f t="shared" si="48"/>
        <v>-5.2062807017543844E-2</v>
      </c>
      <c r="AK48" s="30"/>
      <c r="AL48" s="38">
        <f t="shared" si="35"/>
        <v>-0.48757777517874118</v>
      </c>
      <c r="AM48" s="38">
        <f t="shared" si="12"/>
        <v>37.799999999999997</v>
      </c>
      <c r="AP48" s="13"/>
      <c r="AR48" s="29">
        <f t="shared" si="30"/>
        <v>2149.8719559619717</v>
      </c>
      <c r="AS48" s="29">
        <f t="shared" si="31"/>
        <v>2178.5150106538617</v>
      </c>
      <c r="AT48" s="29"/>
      <c r="AU48" s="29"/>
      <c r="AV48" s="29"/>
      <c r="AW48" s="30"/>
      <c r="AX48" s="38">
        <f t="shared" si="29"/>
        <v>-0.9996589744698634</v>
      </c>
      <c r="AY48" s="38">
        <f t="shared" si="15"/>
        <v>26.5</v>
      </c>
      <c r="BB48" s="13"/>
    </row>
    <row r="49" spans="1:54">
      <c r="A49">
        <v>48</v>
      </c>
      <c r="B49" s="3">
        <v>-0.47789999999999999</v>
      </c>
      <c r="G49" s="29">
        <f t="shared" si="4"/>
        <v>100.30226460539812</v>
      </c>
      <c r="H49" s="29">
        <f t="shared" si="5"/>
        <v>101.36311848287552</v>
      </c>
      <c r="I49" s="16">
        <f t="shared" si="43"/>
        <v>-0.42310000000000003</v>
      </c>
      <c r="J49" s="16">
        <f t="shared" si="25"/>
        <v>-0.33872222222222226</v>
      </c>
      <c r="K49" s="54">
        <f t="shared" si="36"/>
        <v>-8.4377777777777774E-2</v>
      </c>
      <c r="L49" s="17"/>
      <c r="M49" s="38">
        <f t="shared" si="0"/>
        <v>-0.79531852751274246</v>
      </c>
      <c r="N49" s="38">
        <f t="shared" si="49"/>
        <v>3.3250000000000002</v>
      </c>
      <c r="O49" s="42">
        <v>1</v>
      </c>
      <c r="P49" s="45">
        <v>0.106</v>
      </c>
      <c r="Q49" s="44">
        <f>CORREL(K616:K930,M615:M929)</f>
        <v>-0.1056118135227075</v>
      </c>
      <c r="R49" s="13"/>
      <c r="T49" s="29">
        <f t="shared" si="7"/>
        <v>297.62108581619441</v>
      </c>
      <c r="U49" s="29">
        <f t="shared" si="8"/>
        <v>300.80364744862663</v>
      </c>
      <c r="V49" s="29">
        <f t="shared" si="40"/>
        <v>-0.31091666666666667</v>
      </c>
      <c r="W49" s="29">
        <f t="shared" si="41"/>
        <v>-0.37252566137566145</v>
      </c>
      <c r="X49" s="49">
        <f t="shared" si="42"/>
        <v>6.160899470899478E-2</v>
      </c>
      <c r="Y49" s="30"/>
      <c r="Z49" s="38">
        <f t="shared" si="1"/>
        <v>0.55745728518498439</v>
      </c>
      <c r="AA49" s="38">
        <f t="shared" si="22"/>
        <v>-3.8</v>
      </c>
      <c r="AB49" s="38"/>
      <c r="AC49" s="38"/>
      <c r="AD49" s="13"/>
      <c r="AF49" s="29">
        <f t="shared" si="44"/>
        <v>775.00533044858412</v>
      </c>
      <c r="AG49" s="29">
        <f t="shared" si="45"/>
        <v>784.55301534588079</v>
      </c>
      <c r="AH49" s="29">
        <f t="shared" si="46"/>
        <v>-0.22738421052631583</v>
      </c>
      <c r="AI49" s="29">
        <f t="shared" si="47"/>
        <v>-0.29450207602339185</v>
      </c>
      <c r="AJ49" s="49">
        <f t="shared" si="48"/>
        <v>6.7117865497076018E-2</v>
      </c>
      <c r="AK49" s="30"/>
      <c r="AL49" s="38">
        <f t="shared" si="35"/>
        <v>-0.93471096688479771</v>
      </c>
      <c r="AM49" s="38">
        <f t="shared" si="12"/>
        <v>37.799999999999997</v>
      </c>
      <c r="AP49" s="13"/>
      <c r="AR49" s="29">
        <f t="shared" si="30"/>
        <v>2207.1580653457513</v>
      </c>
      <c r="AS49" s="29">
        <f t="shared" si="31"/>
        <v>2235.8011200376413</v>
      </c>
      <c r="AT49" s="29"/>
      <c r="AU49" s="29"/>
      <c r="AV49" s="29"/>
      <c r="AW49" s="30"/>
      <c r="AX49" s="38">
        <f t="shared" si="29"/>
        <v>-0.78256888132018365</v>
      </c>
      <c r="AY49" s="38">
        <f t="shared" si="15"/>
        <v>26.5</v>
      </c>
      <c r="BB49" s="13"/>
    </row>
    <row r="50" spans="1:54">
      <c r="A50">
        <v>49</v>
      </c>
      <c r="B50" s="3">
        <v>-0.36880000000000002</v>
      </c>
      <c r="G50" s="29">
        <f t="shared" si="4"/>
        <v>102.42397236035292</v>
      </c>
      <c r="H50" s="29">
        <f t="shared" si="5"/>
        <v>103.48482623783032</v>
      </c>
      <c r="I50" s="16">
        <f t="shared" si="43"/>
        <v>-0.27049999999999996</v>
      </c>
      <c r="J50" s="16">
        <f t="shared" si="25"/>
        <v>-0.3412074074074074</v>
      </c>
      <c r="K50" s="54">
        <f t="shared" si="36"/>
        <v>7.0707407407407441E-2</v>
      </c>
      <c r="L50" s="17"/>
      <c r="M50" s="38">
        <f t="shared" si="0"/>
        <v>-0.99890188557953774</v>
      </c>
      <c r="N50" s="38">
        <f t="shared" si="49"/>
        <v>3.3250000000000002</v>
      </c>
      <c r="O50" s="42">
        <v>2</v>
      </c>
      <c r="P50" s="45">
        <v>2.4E-2</v>
      </c>
      <c r="Q50" s="38">
        <f>CORREL(K616:K930,M614:M928)</f>
        <v>-0.13815984381691385</v>
      </c>
      <c r="R50" s="13"/>
      <c r="T50" s="29">
        <f t="shared" si="7"/>
        <v>303.9862090810588</v>
      </c>
      <c r="U50" s="29">
        <f t="shared" si="8"/>
        <v>307.16877071349103</v>
      </c>
      <c r="V50" s="29">
        <f t="shared" si="40"/>
        <v>-0.49734285714285714</v>
      </c>
      <c r="W50" s="29">
        <f t="shared" si="41"/>
        <v>-0.37839232804232803</v>
      </c>
      <c r="X50" s="49">
        <f t="shared" si="42"/>
        <v>-0.11895052910052911</v>
      </c>
      <c r="Y50" s="30"/>
      <c r="Z50" s="38">
        <f t="shared" si="1"/>
        <v>-0.10660883187401361</v>
      </c>
      <c r="AA50" s="38">
        <f t="shared" si="22"/>
        <v>-3.8</v>
      </c>
      <c r="AB50" s="38"/>
      <c r="AC50" s="38"/>
      <c r="AD50" s="13"/>
      <c r="AF50" s="29">
        <f t="shared" si="44"/>
        <v>794.10070024317736</v>
      </c>
      <c r="AG50" s="29">
        <f t="shared" si="45"/>
        <v>803.64838514047403</v>
      </c>
      <c r="AH50" s="29">
        <f t="shared" si="46"/>
        <v>-0.41295789473684208</v>
      </c>
      <c r="AI50" s="29">
        <f t="shared" si="47"/>
        <v>-0.29457108187134501</v>
      </c>
      <c r="AJ50" s="49">
        <f t="shared" si="48"/>
        <v>-0.11838681286549707</v>
      </c>
      <c r="AK50" s="30"/>
      <c r="AL50" s="38">
        <f t="shared" si="35"/>
        <v>-0.94448250903018649</v>
      </c>
      <c r="AM50" s="38">
        <f t="shared" si="12"/>
        <v>37.799999999999997</v>
      </c>
      <c r="AP50" s="13"/>
      <c r="AR50" s="29">
        <f t="shared" si="30"/>
        <v>2264.4441747295309</v>
      </c>
      <c r="AS50" s="29">
        <f t="shared" si="31"/>
        <v>2293.0872294214209</v>
      </c>
      <c r="AT50" s="29"/>
      <c r="AU50" s="29"/>
      <c r="AV50" s="29"/>
      <c r="AW50" s="30"/>
      <c r="AX50" s="38">
        <f t="shared" si="29"/>
        <v>-0.19930611131645989</v>
      </c>
      <c r="AY50" s="38">
        <f t="shared" si="15"/>
        <v>26.5</v>
      </c>
      <c r="BB50" s="13"/>
    </row>
    <row r="51" spans="1:54">
      <c r="A51">
        <v>50</v>
      </c>
      <c r="B51" s="3">
        <v>-0.30380000000000001</v>
      </c>
      <c r="G51" s="29">
        <f t="shared" si="4"/>
        <v>104.54568011530772</v>
      </c>
      <c r="H51" s="29">
        <f t="shared" si="5"/>
        <v>105.60653399278512</v>
      </c>
      <c r="I51" s="16">
        <f t="shared" si="43"/>
        <v>-0.25064999999999998</v>
      </c>
      <c r="J51" s="16">
        <f t="shared" si="25"/>
        <v>-0.33084629629629636</v>
      </c>
      <c r="K51" s="54">
        <f t="shared" si="36"/>
        <v>8.0196296296296377E-2</v>
      </c>
      <c r="L51" s="17"/>
      <c r="M51" s="38">
        <f t="shared" si="0"/>
        <v>-0.73508794982574788</v>
      </c>
      <c r="N51" s="38">
        <f t="shared" si="49"/>
        <v>3.3250000000000002</v>
      </c>
      <c r="O51" s="42">
        <v>3</v>
      </c>
      <c r="P51" s="45">
        <v>-6.9000000000000006E-2</v>
      </c>
      <c r="Q51" s="38">
        <f>CORREL(K616:K930,M613:M927)</f>
        <v>-0.10606134771356121</v>
      </c>
      <c r="R51" s="13"/>
      <c r="T51" s="29">
        <f t="shared" si="7"/>
        <v>310.3513323459232</v>
      </c>
      <c r="U51" s="29">
        <f t="shared" si="8"/>
        <v>313.53389397835542</v>
      </c>
      <c r="V51" s="29">
        <f t="shared" si="40"/>
        <v>-0.4029833333333333</v>
      </c>
      <c r="W51" s="29">
        <f t="shared" si="41"/>
        <v>-0.4178492063492063</v>
      </c>
      <c r="X51" s="49">
        <f t="shared" si="42"/>
        <v>1.4865873015872999E-2</v>
      </c>
      <c r="Y51" s="30"/>
      <c r="Z51" s="38">
        <f t="shared" si="1"/>
        <v>-0.7207914916739695</v>
      </c>
      <c r="AA51" s="38">
        <f t="shared" si="22"/>
        <v>-3.8</v>
      </c>
      <c r="AD51" s="13"/>
      <c r="AF51" s="29">
        <f t="shared" si="44"/>
        <v>813.1960700377706</v>
      </c>
      <c r="AG51" s="29">
        <f t="shared" si="45"/>
        <v>822.74375493506727</v>
      </c>
      <c r="AH51" s="29">
        <f t="shared" si="46"/>
        <v>-0.36613684210526315</v>
      </c>
      <c r="AI51" s="29">
        <f t="shared" si="47"/>
        <v>-0.28901728070175442</v>
      </c>
      <c r="AJ51" s="49">
        <f t="shared" si="48"/>
        <v>-7.711956140350873E-2</v>
      </c>
      <c r="AK51" s="30"/>
      <c r="AL51" s="38">
        <f t="shared" si="35"/>
        <v>-0.51232018844649185</v>
      </c>
      <c r="AM51" s="38">
        <f t="shared" si="12"/>
        <v>37.799999999999997</v>
      </c>
      <c r="AP51" s="13"/>
      <c r="AR51" s="29">
        <f t="shared" si="30"/>
        <v>2321.7302841133105</v>
      </c>
      <c r="AS51" s="29">
        <f t="shared" si="31"/>
        <v>2350.3733388052005</v>
      </c>
      <c r="AT51" s="29"/>
      <c r="AU51" s="29"/>
      <c r="AV51" s="29"/>
      <c r="AW51" s="30"/>
      <c r="AX51" s="38">
        <f t="shared" si="29"/>
        <v>0.47721420321292896</v>
      </c>
      <c r="AY51" s="38">
        <f t="shared" si="15"/>
        <v>26.5</v>
      </c>
      <c r="BB51" s="13"/>
    </row>
    <row r="52" spans="1:54">
      <c r="A52">
        <v>51</v>
      </c>
      <c r="B52" s="3">
        <v>-0.37259999999999999</v>
      </c>
      <c r="G52" s="29">
        <f t="shared" si="4"/>
        <v>106.66738787026252</v>
      </c>
      <c r="H52" s="29">
        <f t="shared" si="5"/>
        <v>107.72824174773992</v>
      </c>
      <c r="I52" s="16">
        <f t="shared" si="43"/>
        <v>-0.37060000000000004</v>
      </c>
      <c r="J52" s="16">
        <f t="shared" si="25"/>
        <v>-0.34345740740740749</v>
      </c>
      <c r="K52" s="54">
        <f t="shared" si="36"/>
        <v>-2.7142592592592552E-2</v>
      </c>
      <c r="L52" s="17"/>
      <c r="M52" s="38">
        <f t="shared" si="0"/>
        <v>-0.12731819275595446</v>
      </c>
      <c r="N52" s="38">
        <f t="shared" si="49"/>
        <v>3.3250000000000002</v>
      </c>
      <c r="O52" s="42">
        <v>4</v>
      </c>
      <c r="P52" s="45">
        <v>-0.13</v>
      </c>
      <c r="Q52" s="38">
        <f>CORREL(K616:K930,M612:M926)</f>
        <v>-2.4335568274453042E-2</v>
      </c>
      <c r="R52" s="13"/>
      <c r="T52" s="29">
        <f t="shared" si="7"/>
        <v>316.71645561078759</v>
      </c>
      <c r="U52" s="29">
        <f t="shared" si="8"/>
        <v>319.89901724321982</v>
      </c>
      <c r="V52" s="29">
        <f t="shared" si="40"/>
        <v>-0.68777142857142859</v>
      </c>
      <c r="W52" s="29">
        <f t="shared" si="41"/>
        <v>-0.45431216931216933</v>
      </c>
      <c r="X52" s="49">
        <f t="shared" si="42"/>
        <v>-0.23345925925925926</v>
      </c>
      <c r="Y52" s="30"/>
      <c r="Z52" s="38">
        <f t="shared" si="1"/>
        <v>-0.99770780181453711</v>
      </c>
      <c r="AA52" s="38">
        <f t="shared" si="22"/>
        <v>-3.8</v>
      </c>
      <c r="AD52" s="13"/>
      <c r="AF52" s="29">
        <f t="shared" si="44"/>
        <v>832.29143983236384</v>
      </c>
      <c r="AG52" s="29">
        <f t="shared" si="45"/>
        <v>841.83912472966051</v>
      </c>
      <c r="AH52" s="29">
        <f t="shared" si="46"/>
        <v>-0.17606315789473684</v>
      </c>
      <c r="AI52" s="29">
        <f t="shared" si="47"/>
        <v>-0.28843950292397663</v>
      </c>
      <c r="AJ52" s="49">
        <f t="shared" si="48"/>
        <v>0.11237634502923979</v>
      </c>
      <c r="AK52" s="30"/>
      <c r="AL52" s="38">
        <f t="shared" si="35"/>
        <v>0.15956244211598039</v>
      </c>
      <c r="AM52" s="38">
        <f t="shared" si="12"/>
        <v>37.799999999999997</v>
      </c>
      <c r="AP52" s="13"/>
      <c r="AR52" s="29">
        <f t="shared" si="30"/>
        <v>2379.0163934970901</v>
      </c>
      <c r="AS52" s="29">
        <f t="shared" si="31"/>
        <v>2407.6594481889802</v>
      </c>
      <c r="AT52" s="29"/>
      <c r="AU52" s="29"/>
      <c r="AV52" s="29"/>
      <c r="AW52" s="30"/>
      <c r="AX52" s="38">
        <f t="shared" si="29"/>
        <v>0.93044068841389116</v>
      </c>
      <c r="AY52" s="38">
        <f t="shared" si="15"/>
        <v>26.5</v>
      </c>
      <c r="BB52" s="13"/>
    </row>
    <row r="53" spans="1:54">
      <c r="A53">
        <v>52</v>
      </c>
      <c r="B53" s="3">
        <v>-0.50249999999999995</v>
      </c>
      <c r="G53" s="29">
        <f t="shared" si="4"/>
        <v>108.78909562521731</v>
      </c>
      <c r="H53" s="29">
        <f t="shared" si="5"/>
        <v>109.84994950269471</v>
      </c>
      <c r="I53" s="16">
        <f t="shared" si="43"/>
        <v>-0.47709999999999997</v>
      </c>
      <c r="J53" s="16">
        <f t="shared" si="25"/>
        <v>-0.33885740740740738</v>
      </c>
      <c r="K53" s="54">
        <f t="shared" si="36"/>
        <v>-0.13824259259259258</v>
      </c>
      <c r="L53" s="17"/>
      <c r="M53" s="38">
        <f t="shared" si="0"/>
        <v>0.54002516168844583</v>
      </c>
      <c r="N53" s="38">
        <f t="shared" si="49"/>
        <v>3.3250000000000002</v>
      </c>
      <c r="O53" s="42"/>
      <c r="P53" s="45"/>
      <c r="Q53" s="38"/>
      <c r="R53" s="13"/>
      <c r="T53" s="29">
        <f t="shared" si="7"/>
        <v>323.08157887565199</v>
      </c>
      <c r="U53" s="29">
        <f t="shared" si="8"/>
        <v>326.26414050808421</v>
      </c>
      <c r="V53" s="29">
        <f t="shared" si="40"/>
        <v>-0.52003333333333335</v>
      </c>
      <c r="W53" s="29">
        <f t="shared" si="41"/>
        <v>-0.44727698412698419</v>
      </c>
      <c r="X53" s="49">
        <f t="shared" si="42"/>
        <v>-7.2756349206349158E-2</v>
      </c>
      <c r="Y53" s="30"/>
      <c r="Z53" s="38">
        <f t="shared" si="1"/>
        <v>-0.80778554319900631</v>
      </c>
      <c r="AA53" s="38">
        <f t="shared" si="22"/>
        <v>-3.8</v>
      </c>
      <c r="AD53" s="13"/>
      <c r="AF53" s="29">
        <f t="shared" si="44"/>
        <v>851.38680962695707</v>
      </c>
      <c r="AG53" s="29">
        <f t="shared" si="45"/>
        <v>860.93449452425375</v>
      </c>
      <c r="AH53" s="29">
        <f t="shared" si="46"/>
        <v>-0.35378947368421054</v>
      </c>
      <c r="AI53" s="29">
        <f t="shared" si="47"/>
        <v>-0.27372222222222226</v>
      </c>
      <c r="AJ53" s="49">
        <f t="shared" si="48"/>
        <v>-8.0067251461988287E-2</v>
      </c>
      <c r="AK53" s="30"/>
      <c r="AL53" s="38">
        <f t="shared" si="35"/>
        <v>0.75678403267337746</v>
      </c>
      <c r="AM53" s="38">
        <f t="shared" si="12"/>
        <v>37.799999999999997</v>
      </c>
      <c r="AP53" s="13"/>
      <c r="AR53" s="29">
        <f t="shared" si="30"/>
        <v>2436.3025028808697</v>
      </c>
      <c r="AS53" s="29">
        <f t="shared" si="31"/>
        <v>2464.9455575727598</v>
      </c>
      <c r="AT53" s="29"/>
      <c r="AU53" s="29"/>
      <c r="AV53" s="29"/>
      <c r="AW53" s="30"/>
      <c r="AX53" s="38">
        <f t="shared" si="29"/>
        <v>0.94830363480958801</v>
      </c>
      <c r="AY53" s="38">
        <f t="shared" si="15"/>
        <v>26.5</v>
      </c>
      <c r="BB53" s="13"/>
    </row>
    <row r="54" spans="1:54">
      <c r="A54">
        <v>53</v>
      </c>
      <c r="B54" s="3">
        <v>-0.50529999999999997</v>
      </c>
      <c r="G54" s="29">
        <f t="shared" si="4"/>
        <v>110.91080338017211</v>
      </c>
      <c r="H54" s="29">
        <f t="shared" si="5"/>
        <v>111.97165725764951</v>
      </c>
      <c r="I54" s="16">
        <f t="shared" si="43"/>
        <v>-0.33156666666666668</v>
      </c>
      <c r="J54" s="16">
        <f t="shared" si="25"/>
        <v>-0.31546296296296295</v>
      </c>
      <c r="K54" s="54">
        <f t="shared" si="36"/>
        <v>-1.6103703703703731E-2</v>
      </c>
      <c r="L54" s="17"/>
      <c r="M54" s="38">
        <f t="shared" si="0"/>
        <v>0.95468474126768799</v>
      </c>
      <c r="N54" s="38">
        <f t="shared" si="49"/>
        <v>3.3250000000000002</v>
      </c>
      <c r="O54" s="42"/>
      <c r="P54" s="45"/>
      <c r="Q54" s="45" t="s">
        <v>125</v>
      </c>
      <c r="R54" s="13"/>
      <c r="T54" s="29">
        <f t="shared" si="7"/>
        <v>329.44670214051638</v>
      </c>
      <c r="U54" s="29">
        <f t="shared" si="8"/>
        <v>332.6292637729486</v>
      </c>
      <c r="V54" s="29">
        <f t="shared" si="40"/>
        <v>-0.37474999999999997</v>
      </c>
      <c r="W54" s="29">
        <f t="shared" si="41"/>
        <v>-0.4442989417989418</v>
      </c>
      <c r="X54" s="49">
        <f t="shared" si="42"/>
        <v>6.9548941798941832E-2</v>
      </c>
      <c r="Y54" s="30"/>
      <c r="Z54" s="38">
        <f t="shared" si="1"/>
        <v>-0.23989145138430923</v>
      </c>
      <c r="AA54" s="38">
        <f t="shared" si="22"/>
        <v>-3.8</v>
      </c>
      <c r="AD54" s="13"/>
      <c r="AF54" s="29">
        <f t="shared" si="44"/>
        <v>870.48217942155031</v>
      </c>
      <c r="AG54" s="29">
        <f t="shared" si="45"/>
        <v>880.02986431884699</v>
      </c>
      <c r="AH54" s="29">
        <f t="shared" si="46"/>
        <v>-0.2054052631578947</v>
      </c>
      <c r="AI54" s="29">
        <f t="shared" si="47"/>
        <v>-0.27770350877192984</v>
      </c>
      <c r="AJ54" s="49">
        <f t="shared" si="48"/>
        <v>7.2298245614035139E-2</v>
      </c>
      <c r="AK54" s="30"/>
      <c r="AL54" s="38">
        <f t="shared" si="35"/>
        <v>0.9998979636252372</v>
      </c>
      <c r="AM54" s="38">
        <f t="shared" si="12"/>
        <v>37.799999999999997</v>
      </c>
      <c r="AP54" s="13"/>
      <c r="AR54" s="29">
        <f t="shared" si="30"/>
        <v>2493.5886122646493</v>
      </c>
      <c r="AS54" s="29">
        <f t="shared" si="31"/>
        <v>2522.2316669565394</v>
      </c>
      <c r="AT54" s="29"/>
      <c r="AU54" s="29"/>
      <c r="AV54" s="29"/>
      <c r="AW54" s="30"/>
      <c r="AX54" s="38">
        <f t="shared" si="29"/>
        <v>0.52244477125693722</v>
      </c>
      <c r="AY54" s="38">
        <f t="shared" si="15"/>
        <v>26.5</v>
      </c>
      <c r="BB54" s="13"/>
    </row>
    <row r="55" spans="1:54">
      <c r="A55">
        <v>54</v>
      </c>
      <c r="B55" s="3">
        <v>-0.37330000000000002</v>
      </c>
      <c r="G55" s="29">
        <f t="shared" si="4"/>
        <v>113.03251113512691</v>
      </c>
      <c r="H55" s="29">
        <f t="shared" si="5"/>
        <v>114.09336501260431</v>
      </c>
      <c r="I55" s="16">
        <f t="shared" si="43"/>
        <v>-0.19185000000000002</v>
      </c>
      <c r="J55" s="16">
        <f t="shared" si="25"/>
        <v>-0.32818518518518519</v>
      </c>
      <c r="K55" s="54">
        <f t="shared" si="36"/>
        <v>0.13633518518518517</v>
      </c>
      <c r="L55" s="17"/>
      <c r="M55" s="38">
        <f t="shared" si="0"/>
        <v>0.92263672026875598</v>
      </c>
      <c r="N55" s="38">
        <f t="shared" si="49"/>
        <v>3.3250000000000002</v>
      </c>
      <c r="O55" s="42"/>
      <c r="P55" s="45"/>
      <c r="Q55" s="48" t="s">
        <v>94</v>
      </c>
      <c r="R55" s="13"/>
      <c r="T55" s="29">
        <f t="shared" si="7"/>
        <v>335.81182540538077</v>
      </c>
      <c r="U55" s="29">
        <f t="shared" si="8"/>
        <v>338.994387037813</v>
      </c>
      <c r="V55" s="29">
        <f t="shared" si="40"/>
        <v>-0.48342857142857143</v>
      </c>
      <c r="W55" s="29">
        <f t="shared" si="41"/>
        <v>-0.41188121693121693</v>
      </c>
      <c r="X55" s="49">
        <f t="shared" si="42"/>
        <v>-7.1547354497354498E-2</v>
      </c>
      <c r="Y55" s="30"/>
      <c r="Z55" s="38">
        <f t="shared" si="1"/>
        <v>0.4402505166295495</v>
      </c>
      <c r="AA55" s="38">
        <f t="shared" si="22"/>
        <v>-3.8</v>
      </c>
      <c r="AD55" s="13"/>
      <c r="AF55" s="29">
        <f t="shared" si="44"/>
        <v>889.57754921614355</v>
      </c>
      <c r="AG55" s="29">
        <f t="shared" si="45"/>
        <v>899.12523411344023</v>
      </c>
      <c r="AH55" s="29">
        <f t="shared" si="46"/>
        <v>-0.15644210526315788</v>
      </c>
      <c r="AI55" s="29">
        <f t="shared" si="47"/>
        <v>-0.24844429824561404</v>
      </c>
      <c r="AJ55" s="49">
        <f t="shared" si="48"/>
        <v>9.2002192982456155E-2</v>
      </c>
      <c r="AK55" s="30"/>
      <c r="AL55" s="38">
        <f t="shared" si="35"/>
        <v>0.77514852476881357</v>
      </c>
      <c r="AM55" s="38">
        <f t="shared" si="12"/>
        <v>37.799999999999997</v>
      </c>
      <c r="AP55" s="13"/>
      <c r="AR55" s="29">
        <f t="shared" si="30"/>
        <v>2550.8747216484289</v>
      </c>
      <c r="AS55" s="29">
        <f t="shared" si="31"/>
        <v>2579.517776340319</v>
      </c>
      <c r="AT55" s="29"/>
      <c r="AU55" s="29"/>
      <c r="AV55" s="29"/>
      <c r="AW55" s="30"/>
      <c r="AX55" s="38">
        <f t="shared" si="29"/>
        <v>-0.14787180709370454</v>
      </c>
      <c r="AY55" s="38">
        <f t="shared" si="15"/>
        <v>26.5</v>
      </c>
      <c r="BB55" s="13"/>
    </row>
    <row r="56" spans="1:54">
      <c r="A56">
        <v>55</v>
      </c>
      <c r="B56" s="3">
        <v>-0.38429999999999997</v>
      </c>
      <c r="G56" s="29">
        <f t="shared" si="4"/>
        <v>115.15421889008171</v>
      </c>
      <c r="H56" s="29">
        <f t="shared" si="5"/>
        <v>116.21507276755911</v>
      </c>
      <c r="I56" s="16">
        <f t="shared" si="43"/>
        <v>-0.31374999999999997</v>
      </c>
      <c r="J56" s="16">
        <f t="shared" si="25"/>
        <v>-0.32914629629629633</v>
      </c>
      <c r="K56" s="54">
        <f t="shared" si="36"/>
        <v>1.5396296296296352E-2</v>
      </c>
      <c r="L56" s="17"/>
      <c r="M56" s="38">
        <f t="shared" si="0"/>
        <v>0.45887672389112877</v>
      </c>
      <c r="N56" s="38">
        <f t="shared" si="49"/>
        <v>3.3250000000000002</v>
      </c>
      <c r="O56" s="42"/>
      <c r="P56" s="45"/>
      <c r="Q56" s="55" t="s">
        <v>133</v>
      </c>
      <c r="R56" s="13"/>
      <c r="T56" s="29">
        <f t="shared" si="7"/>
        <v>342.17694867024517</v>
      </c>
      <c r="U56" s="29">
        <f t="shared" si="8"/>
        <v>345.35951030267739</v>
      </c>
      <c r="V56" s="29">
        <f t="shared" si="40"/>
        <v>-0.41016666666666673</v>
      </c>
      <c r="W56" s="29">
        <f t="shared" si="41"/>
        <v>-0.41911957671957661</v>
      </c>
      <c r="X56" s="49">
        <f t="shared" si="42"/>
        <v>8.9529100529098793E-3</v>
      </c>
      <c r="Y56" s="30"/>
      <c r="Z56" s="38">
        <f t="shared" si="1"/>
        <v>0.91439437507300803</v>
      </c>
      <c r="AA56" s="38">
        <f t="shared" si="22"/>
        <v>-3.8</v>
      </c>
      <c r="AD56" s="13"/>
      <c r="AF56" s="29">
        <f t="shared" si="44"/>
        <v>908.67291901073679</v>
      </c>
      <c r="AG56" s="29">
        <f t="shared" si="45"/>
        <v>918.22060390803347</v>
      </c>
      <c r="AH56" s="29">
        <f t="shared" si="46"/>
        <v>-0.36633157894736845</v>
      </c>
      <c r="AI56" s="29">
        <f t="shared" si="47"/>
        <v>-0.20790745614035086</v>
      </c>
      <c r="AJ56" s="49">
        <f t="shared" si="48"/>
        <v>-0.15842412280701759</v>
      </c>
      <c r="AK56" s="30"/>
      <c r="AL56" s="38">
        <f t="shared" si="35"/>
        <v>0.18769847635680989</v>
      </c>
      <c r="AM56" s="38">
        <f t="shared" si="12"/>
        <v>37.799999999999997</v>
      </c>
      <c r="AP56" s="13"/>
      <c r="AR56" s="29">
        <f t="shared" si="30"/>
        <v>2608.1608310322085</v>
      </c>
      <c r="AS56" s="29">
        <f t="shared" si="31"/>
        <v>2636.8038857240986</v>
      </c>
      <c r="AT56" s="29"/>
      <c r="AU56" s="29"/>
      <c r="AV56" s="29"/>
      <c r="AW56" s="30"/>
      <c r="AX56" s="38">
        <f t="shared" si="29"/>
        <v>-0.74899752349312354</v>
      </c>
      <c r="AY56" s="38">
        <f t="shared" si="15"/>
        <v>26.5</v>
      </c>
      <c r="BB56" s="13"/>
    </row>
    <row r="57" spans="1:54">
      <c r="A57">
        <v>56</v>
      </c>
      <c r="B57" s="3">
        <v>-0.49299999999999999</v>
      </c>
      <c r="G57" s="29">
        <f t="shared" si="4"/>
        <v>117.27592664503651</v>
      </c>
      <c r="H57" s="29">
        <f t="shared" si="5"/>
        <v>118.33678052251391</v>
      </c>
      <c r="I57" s="16">
        <f t="shared" si="43"/>
        <v>-0.42059999999999997</v>
      </c>
      <c r="J57" s="16">
        <f t="shared" si="25"/>
        <v>-0.31944074074074069</v>
      </c>
      <c r="K57" s="54">
        <f t="shared" si="36"/>
        <v>-0.10115925925925928</v>
      </c>
      <c r="L57" s="17"/>
      <c r="M57" s="38">
        <f t="shared" si="0"/>
        <v>-0.21959679144197639</v>
      </c>
      <c r="N57" s="38">
        <f t="shared" si="49"/>
        <v>3.3250000000000002</v>
      </c>
      <c r="Q57" s="52" t="s">
        <v>108</v>
      </c>
      <c r="R57" s="13"/>
      <c r="T57" s="29">
        <f t="shared" si="7"/>
        <v>348.54207193510956</v>
      </c>
      <c r="U57" s="29">
        <f t="shared" si="8"/>
        <v>351.72463356754179</v>
      </c>
      <c r="V57" s="29">
        <f t="shared" si="40"/>
        <v>-0.33810000000000001</v>
      </c>
      <c r="W57" s="29">
        <f t="shared" si="41"/>
        <v>-0.39875052910052911</v>
      </c>
      <c r="X57" s="49">
        <f t="shared" si="42"/>
        <v>6.0650529100529094E-2</v>
      </c>
      <c r="Y57" s="30"/>
      <c r="Z57" s="38">
        <f t="shared" si="1"/>
        <v>0.96068294305829949</v>
      </c>
      <c r="AA57" s="38">
        <f t="shared" si="22"/>
        <v>-3.8</v>
      </c>
      <c r="AD57" s="13"/>
      <c r="AF57" s="29">
        <f t="shared" si="44"/>
        <v>927.76828880533003</v>
      </c>
      <c r="AG57" s="29">
        <f t="shared" si="45"/>
        <v>937.31597370262671</v>
      </c>
      <c r="AH57" s="29">
        <f t="shared" si="46"/>
        <v>-0.19898947368421052</v>
      </c>
      <c r="AI57" s="29">
        <f t="shared" si="47"/>
        <v>-0.18480687134502924</v>
      </c>
      <c r="AJ57" s="49">
        <f t="shared" si="48"/>
        <v>-1.4182602339181283E-2</v>
      </c>
      <c r="AK57" s="30"/>
      <c r="AL57" s="38">
        <f t="shared" si="35"/>
        <v>-0.48757777517874717</v>
      </c>
      <c r="AM57" s="38">
        <f t="shared" si="12"/>
        <v>37.799999999999997</v>
      </c>
      <c r="AP57" s="13"/>
      <c r="AR57" s="29">
        <f t="shared" si="30"/>
        <v>2665.4469404159881</v>
      </c>
      <c r="AS57" s="29">
        <f t="shared" si="31"/>
        <v>2694.0899951078782</v>
      </c>
      <c r="AT57" s="29"/>
      <c r="AU57" s="29"/>
      <c r="AV57" s="29"/>
      <c r="AW57" s="30"/>
      <c r="AX57" s="38">
        <f t="shared" si="29"/>
        <v>-0.99965897446986318</v>
      </c>
      <c r="AY57" s="38">
        <f t="shared" si="15"/>
        <v>26.5</v>
      </c>
      <c r="BB57" s="13"/>
    </row>
    <row r="58" spans="1:54">
      <c r="A58">
        <v>57</v>
      </c>
      <c r="B58" s="3">
        <v>-0.48630000000000001</v>
      </c>
      <c r="G58" s="29">
        <f t="shared" si="4"/>
        <v>119.3976343999913</v>
      </c>
      <c r="H58" s="29">
        <f t="shared" si="5"/>
        <v>120.4584882774687</v>
      </c>
      <c r="I58" s="16">
        <f t="shared" si="43"/>
        <v>-0.21255000000000002</v>
      </c>
      <c r="J58" s="16">
        <f t="shared" si="25"/>
        <v>-0.28142962962962959</v>
      </c>
      <c r="K58" s="54">
        <f t="shared" si="36"/>
        <v>6.8879629629629568E-2</v>
      </c>
      <c r="L58" s="17"/>
      <c r="M58" s="38">
        <f t="shared" si="0"/>
        <v>-0.79531852751272947</v>
      </c>
      <c r="N58" s="38">
        <f t="shared" si="49"/>
        <v>3.3250000000000002</v>
      </c>
      <c r="Q58" s="52" t="s">
        <v>124</v>
      </c>
      <c r="R58" s="13"/>
      <c r="T58" s="29">
        <f t="shared" si="7"/>
        <v>354.90719519997396</v>
      </c>
      <c r="U58" s="29">
        <f t="shared" si="8"/>
        <v>358.08975683240618</v>
      </c>
      <c r="V58" s="29">
        <f t="shared" si="40"/>
        <v>-0.28411428571428571</v>
      </c>
      <c r="W58" s="29">
        <f t="shared" si="41"/>
        <v>-0.39489312169312174</v>
      </c>
      <c r="X58" s="49">
        <f t="shared" si="42"/>
        <v>0.11077883597883603</v>
      </c>
      <c r="Y58" s="30"/>
      <c r="Z58" s="38">
        <f t="shared" si="1"/>
        <v>0.55745728518497861</v>
      </c>
      <c r="AA58" s="38">
        <f t="shared" si="22"/>
        <v>-3.8</v>
      </c>
      <c r="AD58" s="13"/>
      <c r="AF58" s="29">
        <f t="shared" si="44"/>
        <v>946.86365859992327</v>
      </c>
      <c r="AG58" s="29">
        <f t="shared" si="45"/>
        <v>956.41134349721995</v>
      </c>
      <c r="AH58" s="29">
        <f t="shared" si="46"/>
        <v>-0.26321578947368424</v>
      </c>
      <c r="AI58" s="29">
        <f t="shared" si="47"/>
        <v>-0.14828991228070174</v>
      </c>
      <c r="AJ58" s="49">
        <f t="shared" si="48"/>
        <v>-0.1149258771929825</v>
      </c>
      <c r="AK58" s="30"/>
      <c r="AL58" s="38">
        <f t="shared" si="35"/>
        <v>-0.93471096688480015</v>
      </c>
      <c r="AM58" s="38">
        <f t="shared" si="12"/>
        <v>37.799999999999997</v>
      </c>
      <c r="AP58" s="13"/>
      <c r="AR58" s="29">
        <f t="shared" si="30"/>
        <v>2722.7330497997677</v>
      </c>
      <c r="AS58" s="29">
        <f t="shared" si="31"/>
        <v>2751.3761044916578</v>
      </c>
      <c r="AT58" s="29"/>
      <c r="AU58" s="29"/>
      <c r="AV58" s="29"/>
      <c r="AW58" s="30"/>
      <c r="AX58" s="38">
        <f t="shared" si="29"/>
        <v>-0.78256888132018765</v>
      </c>
      <c r="AY58" s="38">
        <f t="shared" si="15"/>
        <v>26.5</v>
      </c>
      <c r="BB58" s="13"/>
    </row>
    <row r="59" spans="1:54">
      <c r="A59">
        <v>58</v>
      </c>
      <c r="B59" s="3">
        <v>-0.46310000000000001</v>
      </c>
      <c r="G59" s="29">
        <f t="shared" si="4"/>
        <v>121.5193421549461</v>
      </c>
      <c r="H59" s="29">
        <f t="shared" si="5"/>
        <v>122.5801960324235</v>
      </c>
      <c r="I59" s="16">
        <f t="shared" si="43"/>
        <v>-0.38500000000000001</v>
      </c>
      <c r="J59" s="16">
        <f t="shared" si="25"/>
        <v>-0.2689111111111111</v>
      </c>
      <c r="K59" s="54">
        <f t="shared" si="36"/>
        <v>-0.11608888888888891</v>
      </c>
      <c r="L59" s="17"/>
      <c r="M59" s="38">
        <f t="shared" si="0"/>
        <v>-0.99890188557953341</v>
      </c>
      <c r="N59" s="38">
        <f t="shared" si="49"/>
        <v>3.3250000000000002</v>
      </c>
      <c r="Q59" s="50"/>
      <c r="R59" s="13"/>
      <c r="T59" s="29">
        <f t="shared" si="7"/>
        <v>361.27231846483835</v>
      </c>
      <c r="U59" s="29">
        <f t="shared" si="8"/>
        <v>364.45488009727057</v>
      </c>
      <c r="V59" s="29">
        <f t="shared" si="40"/>
        <v>-0.20558333333333331</v>
      </c>
      <c r="W59" s="29">
        <f t="shared" si="41"/>
        <v>-0.38603201058201059</v>
      </c>
      <c r="X59" s="49">
        <f t="shared" si="42"/>
        <v>0.18044867724867727</v>
      </c>
      <c r="Y59" s="30"/>
      <c r="Z59" s="38">
        <f t="shared" si="1"/>
        <v>-0.10660883187402043</v>
      </c>
      <c r="AA59" s="38">
        <f t="shared" si="22"/>
        <v>-3.8</v>
      </c>
      <c r="AD59" s="13"/>
      <c r="AF59" s="29">
        <f t="shared" si="44"/>
        <v>965.95902839451651</v>
      </c>
      <c r="AG59" s="29">
        <f t="shared" si="45"/>
        <v>975.50671329181318</v>
      </c>
      <c r="AH59" s="29">
        <f t="shared" si="46"/>
        <v>-0.14962499999999998</v>
      </c>
      <c r="AI59" s="29">
        <f t="shared" si="47"/>
        <v>-0.14571096491228069</v>
      </c>
      <c r="AJ59" s="49">
        <f t="shared" si="48"/>
        <v>-3.9140350877192864E-3</v>
      </c>
      <c r="AK59" s="30"/>
      <c r="AL59" s="38">
        <f t="shared" si="35"/>
        <v>-0.94448250903018649</v>
      </c>
      <c r="AM59" s="38">
        <f t="shared" si="12"/>
        <v>37.799999999999997</v>
      </c>
      <c r="AP59" s="13"/>
      <c r="AR59" s="29">
        <f t="shared" si="30"/>
        <v>2780.0191591835473</v>
      </c>
      <c r="AS59" s="29">
        <f t="shared" si="31"/>
        <v>2808.6622138754374</v>
      </c>
      <c r="AT59" s="29"/>
      <c r="AU59" s="29"/>
      <c r="AV59" s="29"/>
      <c r="AW59" s="30"/>
      <c r="AX59" s="38">
        <f t="shared" si="29"/>
        <v>-0.19930611131646708</v>
      </c>
      <c r="AY59" s="38">
        <f t="shared" si="15"/>
        <v>26.5</v>
      </c>
      <c r="BB59" s="13"/>
    </row>
    <row r="60" spans="1:54">
      <c r="A60">
        <v>59</v>
      </c>
      <c r="B60" s="3">
        <v>-0.45569999999999999</v>
      </c>
      <c r="G60" s="29">
        <f t="shared" si="4"/>
        <v>123.6410499099009</v>
      </c>
      <c r="H60" s="29">
        <f t="shared" si="5"/>
        <v>124.7019037873783</v>
      </c>
      <c r="I60" s="16">
        <f t="shared" si="43"/>
        <v>-0.25929999999999997</v>
      </c>
      <c r="J60" s="16">
        <f t="shared" si="25"/>
        <v>-0.28189444444444445</v>
      </c>
      <c r="K60" s="54">
        <f t="shared" si="36"/>
        <v>2.2594444444444473E-2</v>
      </c>
      <c r="L60" s="17"/>
      <c r="M60" s="38">
        <f t="shared" si="0"/>
        <v>-0.73508794982576253</v>
      </c>
      <c r="N60" s="38">
        <f t="shared" si="49"/>
        <v>3.3250000000000002</v>
      </c>
      <c r="Q60" s="46" t="s">
        <v>126</v>
      </c>
      <c r="R60" s="13"/>
      <c r="T60" s="29">
        <f t="shared" si="7"/>
        <v>367.63744172970274</v>
      </c>
      <c r="U60" s="29">
        <f t="shared" si="8"/>
        <v>370.82000336213497</v>
      </c>
      <c r="V60" s="29">
        <f t="shared" si="40"/>
        <v>-0.46812857142857139</v>
      </c>
      <c r="W60" s="29">
        <f t="shared" si="41"/>
        <v>-0.35806772486772487</v>
      </c>
      <c r="X60" s="49">
        <f t="shared" si="42"/>
        <v>-0.11006084656084653</v>
      </c>
      <c r="Y60" s="30"/>
      <c r="Z60" s="38">
        <f t="shared" si="1"/>
        <v>-0.72079149167393486</v>
      </c>
      <c r="AA60" s="38">
        <f t="shared" si="22"/>
        <v>-3.8</v>
      </c>
      <c r="AD60" s="13"/>
      <c r="AF60" s="29">
        <f t="shared" si="44"/>
        <v>985.05439818910975</v>
      </c>
      <c r="AG60" s="29">
        <f t="shared" si="45"/>
        <v>994.60208308640642</v>
      </c>
      <c r="AH60" s="29">
        <f t="shared" si="46"/>
        <v>-1.3052631578947334E-3</v>
      </c>
      <c r="AI60" s="29">
        <f t="shared" si="47"/>
        <v>-0.15004956140350878</v>
      </c>
      <c r="AJ60" s="49">
        <f t="shared" si="48"/>
        <v>0.14874429824561405</v>
      </c>
      <c r="AK60" s="30"/>
      <c r="AL60" s="38">
        <f t="shared" si="35"/>
        <v>-0.51232018844648597</v>
      </c>
      <c r="AM60" s="38">
        <f t="shared" si="12"/>
        <v>37.799999999999997</v>
      </c>
    </row>
    <row r="61" spans="1:54">
      <c r="A61">
        <v>60</v>
      </c>
      <c r="B61" s="3">
        <v>-0.41639999999999999</v>
      </c>
      <c r="G61" s="29">
        <f t="shared" si="4"/>
        <v>125.7627576648557</v>
      </c>
      <c r="H61" s="29">
        <f t="shared" si="5"/>
        <v>126.8236115423331</v>
      </c>
      <c r="I61" s="16">
        <f t="shared" si="43"/>
        <v>-0.28325</v>
      </c>
      <c r="J61" s="16">
        <f t="shared" si="25"/>
        <v>-0.28235555555555553</v>
      </c>
      <c r="K61" s="54">
        <f t="shared" si="36"/>
        <v>-8.9444444444447546E-4</v>
      </c>
      <c r="L61" s="17"/>
      <c r="M61" s="38">
        <f t="shared" si="0"/>
        <v>-0.12731819275597583</v>
      </c>
      <c r="N61" s="38">
        <f t="shared" si="49"/>
        <v>3.3250000000000002</v>
      </c>
      <c r="O61" s="42"/>
      <c r="P61" s="45"/>
      <c r="Q61" s="46" t="s">
        <v>95</v>
      </c>
      <c r="R61" s="13"/>
      <c r="T61" s="29">
        <f t="shared" si="7"/>
        <v>374.00256499456714</v>
      </c>
      <c r="U61" s="29">
        <f t="shared" si="8"/>
        <v>377.18512662699936</v>
      </c>
      <c r="V61" s="29">
        <f t="shared" si="40"/>
        <v>-0.50444999999999995</v>
      </c>
      <c r="W61" s="29">
        <f t="shared" si="41"/>
        <v>-0.35082142857142856</v>
      </c>
      <c r="X61" s="49">
        <f t="shared" si="42"/>
        <v>-0.15362857142857139</v>
      </c>
      <c r="Y61" s="30"/>
      <c r="Z61" s="38">
        <f t="shared" si="1"/>
        <v>-0.99770780181453755</v>
      </c>
      <c r="AA61" s="38">
        <f t="shared" si="22"/>
        <v>-3.8</v>
      </c>
      <c r="AD61" s="13"/>
      <c r="AF61" s="29">
        <f t="shared" si="44"/>
        <v>1004.149767983703</v>
      </c>
      <c r="AG61" s="29">
        <f t="shared" si="45"/>
        <v>1013.6974528809997</v>
      </c>
      <c r="AH61" s="29">
        <f t="shared" si="46"/>
        <v>3.1842105263157894E-2</v>
      </c>
      <c r="AI61" s="29">
        <f t="shared" si="47"/>
        <v>-0.10972675438596492</v>
      </c>
      <c r="AJ61" s="49">
        <f t="shared" si="48"/>
        <v>0.1415688596491228</v>
      </c>
      <c r="AK61" s="30"/>
      <c r="AL61" s="38">
        <f t="shared" si="35"/>
        <v>0.15956244211598716</v>
      </c>
      <c r="AM61" s="38">
        <f t="shared" si="12"/>
        <v>37.799999999999997</v>
      </c>
    </row>
    <row r="62" spans="1:54">
      <c r="A62">
        <v>61</v>
      </c>
      <c r="B62" s="3">
        <v>-0.38379999999999997</v>
      </c>
      <c r="G62" s="29">
        <f t="shared" si="4"/>
        <v>127.8844654198105</v>
      </c>
      <c r="H62" s="29">
        <f t="shared" si="5"/>
        <v>128.94531929728791</v>
      </c>
      <c r="I62" s="16">
        <f t="shared" si="43"/>
        <v>-0.13500000000000001</v>
      </c>
      <c r="J62" s="16">
        <f t="shared" si="25"/>
        <v>-0.26772222222222219</v>
      </c>
      <c r="K62" s="54">
        <f t="shared" si="36"/>
        <v>0.13272222222222219</v>
      </c>
      <c r="L62" s="17"/>
      <c r="M62" s="38">
        <f t="shared" si="0"/>
        <v>0.54002516168842762</v>
      </c>
      <c r="N62" s="38">
        <f t="shared" si="49"/>
        <v>3.3250000000000002</v>
      </c>
      <c r="O62" s="42"/>
      <c r="P62" s="45"/>
      <c r="Q62" s="38"/>
      <c r="R62" s="13"/>
      <c r="T62" s="29">
        <f t="shared" si="7"/>
        <v>380.36768825943153</v>
      </c>
      <c r="U62" s="29">
        <f t="shared" si="8"/>
        <v>383.55024989186376</v>
      </c>
      <c r="V62" s="29">
        <f t="shared" si="40"/>
        <v>-0.48531666666666667</v>
      </c>
      <c r="W62" s="29">
        <f t="shared" si="41"/>
        <v>-0.355134126984127</v>
      </c>
      <c r="X62" s="49">
        <f t="shared" si="42"/>
        <v>-0.13018253968253968</v>
      </c>
      <c r="Y62" s="30"/>
      <c r="Z62" s="38">
        <f t="shared" si="1"/>
        <v>-0.8077855431990022</v>
      </c>
      <c r="AA62" s="38">
        <f t="shared" si="22"/>
        <v>-3.8</v>
      </c>
      <c r="AD62" s="13"/>
      <c r="AF62" s="29">
        <f t="shared" si="44"/>
        <v>1023.2451377782962</v>
      </c>
      <c r="AG62" s="29">
        <f t="shared" si="45"/>
        <v>1032.7928226755928</v>
      </c>
      <c r="AH62" s="29">
        <f t="shared" si="46"/>
        <v>-2.5136842105263162E-2</v>
      </c>
      <c r="AI62" s="29">
        <f t="shared" si="47"/>
        <v>-8.0594590643274858E-2</v>
      </c>
      <c r="AJ62" s="49">
        <f t="shared" si="48"/>
        <v>5.5457748538011692E-2</v>
      </c>
      <c r="AK62" s="30"/>
      <c r="AL62" s="38">
        <f t="shared" si="35"/>
        <v>0.75678403267337269</v>
      </c>
      <c r="AM62" s="38">
        <f t="shared" si="12"/>
        <v>37.799999999999997</v>
      </c>
    </row>
    <row r="63" spans="1:54">
      <c r="A63">
        <v>62</v>
      </c>
      <c r="B63" s="3">
        <v>-0.3856</v>
      </c>
      <c r="G63" s="29">
        <f t="shared" si="4"/>
        <v>130.00617317476531</v>
      </c>
      <c r="H63" s="29">
        <f t="shared" si="5"/>
        <v>131.06702705224271</v>
      </c>
      <c r="I63" s="16">
        <f t="shared" si="43"/>
        <v>-0.21890000000000001</v>
      </c>
      <c r="J63" s="16">
        <f t="shared" si="25"/>
        <v>-0.28081666666666666</v>
      </c>
      <c r="K63" s="54">
        <f t="shared" si="36"/>
        <v>6.1916666666666648E-2</v>
      </c>
      <c r="L63" s="17"/>
      <c r="M63" s="38">
        <f t="shared" si="0"/>
        <v>0.95468474126771541</v>
      </c>
      <c r="N63" s="38">
        <f t="shared" si="49"/>
        <v>3.3250000000000002</v>
      </c>
      <c r="O63" s="42"/>
      <c r="P63" s="45"/>
      <c r="Q63" s="38"/>
      <c r="R63" s="13"/>
      <c r="T63" s="29">
        <f t="shared" si="7"/>
        <v>386.73281152429593</v>
      </c>
      <c r="U63" s="29">
        <f t="shared" si="8"/>
        <v>389.91537315672815</v>
      </c>
      <c r="V63" s="29">
        <f t="shared" si="40"/>
        <v>-0.29499999999999998</v>
      </c>
      <c r="W63" s="29">
        <f t="shared" si="41"/>
        <v>-0.37817698412698408</v>
      </c>
      <c r="X63" s="49">
        <f t="shared" si="42"/>
        <v>8.3176984126984099E-2</v>
      </c>
      <c r="Y63" s="30"/>
      <c r="Z63" s="38">
        <f t="shared" si="1"/>
        <v>-0.23989145138435775</v>
      </c>
      <c r="AA63" s="38">
        <f t="shared" si="22"/>
        <v>-3.8</v>
      </c>
      <c r="AD63" s="13"/>
      <c r="AF63" s="29">
        <f t="shared" si="44"/>
        <v>1042.3405075728895</v>
      </c>
      <c r="AG63" s="29">
        <f t="shared" si="45"/>
        <v>1051.8881924701859</v>
      </c>
      <c r="AH63" s="29">
        <f t="shared" si="46"/>
        <v>-0.1821947368421053</v>
      </c>
      <c r="AI63" s="29">
        <f t="shared" si="47"/>
        <v>-7.233377192982457E-2</v>
      </c>
      <c r="AJ63" s="49">
        <f t="shared" si="48"/>
        <v>-0.10986096491228073</v>
      </c>
      <c r="AK63" s="30"/>
      <c r="AL63" s="38">
        <f t="shared" si="35"/>
        <v>0.99989796362523709</v>
      </c>
      <c r="AM63" s="38">
        <f t="shared" si="12"/>
        <v>37.799999999999997</v>
      </c>
    </row>
    <row r="64" spans="1:54">
      <c r="A64">
        <v>63</v>
      </c>
      <c r="B64" s="3">
        <v>-0.41639999999999999</v>
      </c>
      <c r="G64" s="29">
        <f t="shared" si="4"/>
        <v>132.12788092972011</v>
      </c>
      <c r="H64" s="29">
        <f t="shared" si="5"/>
        <v>133.18873480719751</v>
      </c>
      <c r="I64" s="16">
        <f t="shared" si="43"/>
        <v>-0.30869999999999997</v>
      </c>
      <c r="J64" s="16">
        <f t="shared" si="25"/>
        <v>-0.28428888888888892</v>
      </c>
      <c r="K64" s="54">
        <f t="shared" si="36"/>
        <v>-2.441111111111105E-2</v>
      </c>
      <c r="L64" s="17"/>
      <c r="M64" s="38">
        <f t="shared" si="0"/>
        <v>0.92263672026872046</v>
      </c>
      <c r="N64" s="38">
        <f t="shared" si="49"/>
        <v>3.3250000000000002</v>
      </c>
      <c r="O64" s="42"/>
      <c r="P64" s="45"/>
      <c r="Q64" s="38"/>
      <c r="R64" s="13"/>
      <c r="T64" s="29">
        <f t="shared" si="7"/>
        <v>393.09793478916032</v>
      </c>
      <c r="U64" s="29">
        <f t="shared" si="8"/>
        <v>396.28049642159255</v>
      </c>
      <c r="V64" s="29">
        <f t="shared" si="40"/>
        <v>-0.23175000000000001</v>
      </c>
      <c r="W64" s="29">
        <f t="shared" si="41"/>
        <v>-0.41469920634920626</v>
      </c>
      <c r="X64" s="49">
        <f t="shared" si="42"/>
        <v>0.18294920634920625</v>
      </c>
      <c r="Y64" s="30"/>
      <c r="Z64" s="38">
        <f t="shared" si="1"/>
        <v>0.44025051662955567</v>
      </c>
      <c r="AA64" s="38">
        <f t="shared" si="22"/>
        <v>-3.8</v>
      </c>
      <c r="AD64" s="13"/>
      <c r="AF64" s="29">
        <f t="shared" si="44"/>
        <v>1061.4358773674826</v>
      </c>
      <c r="AG64" s="29">
        <f t="shared" si="45"/>
        <v>1070.983562264779</v>
      </c>
      <c r="AH64" s="29">
        <f t="shared" si="46"/>
        <v>-0.19548947368421052</v>
      </c>
      <c r="AI64" s="29">
        <f t="shared" si="47"/>
        <v>-7.5898830409356743E-2</v>
      </c>
      <c r="AJ64" s="49">
        <f t="shared" si="48"/>
        <v>-0.11959064327485378</v>
      </c>
      <c r="AK64" s="30"/>
      <c r="AL64" s="38">
        <f t="shared" si="35"/>
        <v>0.77514852476881824</v>
      </c>
      <c r="AM64" s="38">
        <f t="shared" si="12"/>
        <v>37.799999999999997</v>
      </c>
    </row>
    <row r="65" spans="1:39">
      <c r="A65">
        <v>64</v>
      </c>
      <c r="B65" s="3">
        <v>-0.49980000000000002</v>
      </c>
      <c r="G65" s="29">
        <f t="shared" si="4"/>
        <v>134.2495886846749</v>
      </c>
      <c r="H65" s="29">
        <f t="shared" si="5"/>
        <v>135.3104425621523</v>
      </c>
      <c r="I65" s="16">
        <f t="shared" si="43"/>
        <v>-0.31789999999999996</v>
      </c>
      <c r="J65" s="16">
        <f t="shared" si="25"/>
        <v>-0.3100444444444444</v>
      </c>
      <c r="K65" s="54">
        <f t="shared" si="36"/>
        <v>-7.8555555555555601E-3</v>
      </c>
      <c r="L65" s="17"/>
      <c r="M65" s="38">
        <f t="shared" si="0"/>
        <v>0.45887672389114798</v>
      </c>
      <c r="N65" s="38">
        <f t="shared" si="49"/>
        <v>3.3250000000000002</v>
      </c>
      <c r="O65" s="42"/>
      <c r="P65" s="45"/>
      <c r="Q65" s="38"/>
      <c r="R65" s="13"/>
      <c r="T65" s="29">
        <f t="shared" si="7"/>
        <v>399.46305805402471</v>
      </c>
      <c r="U65" s="29">
        <f t="shared" si="8"/>
        <v>402.64561968645694</v>
      </c>
      <c r="V65" s="29">
        <f t="shared" si="40"/>
        <v>-0.34495000000000003</v>
      </c>
      <c r="W65" s="29">
        <f t="shared" si="41"/>
        <v>-0.40432777777777773</v>
      </c>
      <c r="X65" s="49">
        <f t="shared" si="42"/>
        <v>5.9377777777777696E-2</v>
      </c>
      <c r="Y65" s="30"/>
      <c r="Z65" s="38">
        <f t="shared" si="1"/>
        <v>0.9143943750730108</v>
      </c>
      <c r="AA65" s="38">
        <f t="shared" si="22"/>
        <v>-3.8</v>
      </c>
      <c r="AD65" s="13"/>
      <c r="AF65" s="29">
        <f t="shared" si="44"/>
        <v>1080.5312471620757</v>
      </c>
      <c r="AG65" s="29">
        <f t="shared" si="45"/>
        <v>1090.0789320593722</v>
      </c>
      <c r="AH65" s="29">
        <f t="shared" si="46"/>
        <v>-3.4263157894736883E-3</v>
      </c>
      <c r="AI65" s="29">
        <f t="shared" si="47"/>
        <v>-9.2972690058479551E-2</v>
      </c>
      <c r="AJ65" s="49">
        <f t="shared" si="48"/>
        <v>8.9546374269005857E-2</v>
      </c>
      <c r="AK65" s="30"/>
      <c r="AL65" s="38">
        <f t="shared" si="35"/>
        <v>0.1876984763568206</v>
      </c>
      <c r="AM65" s="38">
        <f t="shared" si="12"/>
        <v>37.799999999999997</v>
      </c>
    </row>
    <row r="66" spans="1:39">
      <c r="A66">
        <v>65</v>
      </c>
      <c r="B66" s="3">
        <v>-0.56589999999999996</v>
      </c>
      <c r="G66" s="29">
        <f t="shared" si="4"/>
        <v>136.3712964396297</v>
      </c>
      <c r="H66" s="29">
        <f t="shared" si="5"/>
        <v>137.4321503171071</v>
      </c>
      <c r="I66" s="16">
        <f t="shared" ref="I66:I97" si="50">AVERAGEIFS(TempDev,Year,"&gt;"&amp;G66,Year,"&lt;="&amp;G67)</f>
        <v>-0.28889999999999999</v>
      </c>
      <c r="J66" s="16">
        <f t="shared" si="25"/>
        <v>-0.33618888888888887</v>
      </c>
      <c r="K66" s="54">
        <f t="shared" si="36"/>
        <v>4.728888888888888E-2</v>
      </c>
      <c r="L66" s="17"/>
      <c r="M66" s="38">
        <f t="shared" ref="M66:M129" si="51" xml:space="preserve"> SIN((2*PI()*(H66-2000+N66)/19.0953697945932) + 5.663651193)</f>
        <v>-0.21959679144184444</v>
      </c>
      <c r="N66" s="38">
        <f t="shared" si="49"/>
        <v>3.3250000000000002</v>
      </c>
      <c r="O66" s="42"/>
      <c r="P66" s="45"/>
      <c r="Q66" s="38"/>
      <c r="R66" s="13"/>
      <c r="T66" s="29">
        <f t="shared" si="7"/>
        <v>405.82818131888911</v>
      </c>
      <c r="U66" s="29">
        <f t="shared" si="8"/>
        <v>409.01074295132133</v>
      </c>
      <c r="V66" s="29">
        <f t="shared" si="40"/>
        <v>-0.3769142857142857</v>
      </c>
      <c r="W66" s="29">
        <f t="shared" si="41"/>
        <v>-0.38611111111111113</v>
      </c>
      <c r="X66" s="49">
        <f t="shared" si="42"/>
        <v>9.1968253968254254E-3</v>
      </c>
      <c r="Y66" s="30"/>
      <c r="Z66" s="38">
        <f t="shared" ref="Z66:Z129" si="52" xml:space="preserve"> SIN((2*PI()*(U66-2000+AA66)/57.2861093837796) + 0.840686201)</f>
        <v>0.96068294305829749</v>
      </c>
      <c r="AA66" s="38">
        <f t="shared" si="22"/>
        <v>-3.8</v>
      </c>
      <c r="AD66" s="13"/>
      <c r="AF66" s="29">
        <f t="shared" si="44"/>
        <v>1099.6266169566688</v>
      </c>
      <c r="AG66" s="29">
        <f t="shared" si="45"/>
        <v>1109.1743018539653</v>
      </c>
      <c r="AH66" s="29">
        <f t="shared" si="46"/>
        <v>6.3199999999999992E-2</v>
      </c>
      <c r="AI66" s="29">
        <f t="shared" si="47"/>
        <v>-0.11439608187134503</v>
      </c>
      <c r="AJ66" s="49">
        <f t="shared" si="48"/>
        <v>0.17759608187134501</v>
      </c>
      <c r="AK66" s="30"/>
      <c r="AL66" s="38">
        <f t="shared" si="35"/>
        <v>-0.48757777517873763</v>
      </c>
      <c r="AM66" s="38">
        <f t="shared" si="12"/>
        <v>37.799999999999997</v>
      </c>
    </row>
    <row r="67" spans="1:39">
      <c r="A67">
        <v>66</v>
      </c>
      <c r="B67" s="3">
        <v>-0.53779999999999994</v>
      </c>
      <c r="G67" s="29">
        <f t="shared" si="4"/>
        <v>138.4930041945845</v>
      </c>
      <c r="H67" s="29">
        <f t="shared" si="5"/>
        <v>139.5538580720619</v>
      </c>
      <c r="I67" s="16">
        <f t="shared" si="50"/>
        <v>-0.33040000000000003</v>
      </c>
      <c r="J67" s="16">
        <f t="shared" si="25"/>
        <v>-0.35864444444444443</v>
      </c>
      <c r="K67" s="54">
        <f t="shared" si="36"/>
        <v>2.8244444444444405E-2</v>
      </c>
      <c r="L67" s="17"/>
      <c r="M67" s="38">
        <f t="shared" si="51"/>
        <v>-0.79531852751278531</v>
      </c>
      <c r="N67" s="38">
        <f t="shared" si="49"/>
        <v>3.3250000000000002</v>
      </c>
      <c r="O67" s="42"/>
      <c r="P67" s="45"/>
      <c r="Q67" s="38"/>
      <c r="R67" s="13"/>
      <c r="T67" s="29">
        <f t="shared" si="7"/>
        <v>412.1933045837535</v>
      </c>
      <c r="U67" s="29">
        <f t="shared" si="8"/>
        <v>415.37586621618573</v>
      </c>
      <c r="V67" s="29">
        <f t="shared" si="40"/>
        <v>-0.49149999999999999</v>
      </c>
      <c r="W67" s="29">
        <f t="shared" si="41"/>
        <v>-0.38549497354497358</v>
      </c>
      <c r="X67" s="49">
        <f t="shared" si="42"/>
        <v>-0.10600502645502641</v>
      </c>
      <c r="Y67" s="30"/>
      <c r="Z67" s="38">
        <f t="shared" si="52"/>
        <v>0.55745728518497295</v>
      </c>
      <c r="AA67" s="38">
        <f t="shared" si="22"/>
        <v>-3.8</v>
      </c>
      <c r="AD67" s="13"/>
      <c r="AF67" s="29">
        <f t="shared" si="44"/>
        <v>1118.721986751262</v>
      </c>
      <c r="AG67" s="29">
        <f t="shared" si="45"/>
        <v>1128.2696716485584</v>
      </c>
      <c r="AH67" s="29">
        <f t="shared" si="46"/>
        <v>-0.1888684210526316</v>
      </c>
      <c r="AI67" s="29">
        <f t="shared" si="47"/>
        <v>-0.13938204678362573</v>
      </c>
      <c r="AJ67" s="49">
        <f t="shared" si="48"/>
        <v>-4.9486374269005873E-2</v>
      </c>
      <c r="AK67" s="30"/>
      <c r="AL67" s="38">
        <f t="shared" si="35"/>
        <v>-0.93471096688479127</v>
      </c>
      <c r="AM67" s="38">
        <f t="shared" si="12"/>
        <v>37.799999999999997</v>
      </c>
    </row>
    <row r="68" spans="1:39">
      <c r="A68">
        <v>67</v>
      </c>
      <c r="B68" s="3">
        <v>-0.54020000000000001</v>
      </c>
      <c r="G68" s="29">
        <f t="shared" ref="G68:G131" si="53">G67+2.1217077549548</f>
        <v>140.6147119495393</v>
      </c>
      <c r="H68" s="29">
        <f t="shared" ref="H68:H131" si="54">H67+2.1217077549548</f>
        <v>141.6755658270167</v>
      </c>
      <c r="I68" s="16">
        <f t="shared" si="50"/>
        <v>-0.41625000000000001</v>
      </c>
      <c r="J68" s="16">
        <f t="shared" si="25"/>
        <v>-0.40068888888888893</v>
      </c>
      <c r="K68" s="54">
        <f t="shared" si="36"/>
        <v>-1.5561111111111081E-2</v>
      </c>
      <c r="L68" s="17"/>
      <c r="M68" s="38">
        <f t="shared" si="51"/>
        <v>-0.99890188557953441</v>
      </c>
      <c r="N68" s="38">
        <f t="shared" si="49"/>
        <v>3.3250000000000002</v>
      </c>
      <c r="O68" s="42"/>
      <c r="P68" s="45"/>
      <c r="Q68" s="38"/>
      <c r="R68" s="13"/>
      <c r="T68" s="29">
        <f t="shared" ref="T68:U83" si="55">T67+6.3651232648644</f>
        <v>418.5584278486179</v>
      </c>
      <c r="U68" s="29">
        <f t="shared" si="55"/>
        <v>421.74098948105012</v>
      </c>
      <c r="V68" s="29">
        <f t="shared" si="40"/>
        <v>-0.53428333333333333</v>
      </c>
      <c r="W68" s="29">
        <f t="shared" si="41"/>
        <v>-0.41002830687830688</v>
      </c>
      <c r="X68" s="49">
        <f t="shared" si="42"/>
        <v>-0.12425502645502645</v>
      </c>
      <c r="Y68" s="30"/>
      <c r="Z68" s="38">
        <f t="shared" si="52"/>
        <v>-0.10660883187397073</v>
      </c>
      <c r="AA68" s="38">
        <f t="shared" si="22"/>
        <v>-3.8</v>
      </c>
      <c r="AD68" s="13"/>
      <c r="AF68" s="29">
        <f t="shared" si="44"/>
        <v>1137.8173565458551</v>
      </c>
      <c r="AG68" s="29">
        <f t="shared" si="45"/>
        <v>1147.3650414431515</v>
      </c>
      <c r="AH68" s="29">
        <f t="shared" si="46"/>
        <v>-0.18171052631578952</v>
      </c>
      <c r="AI68" s="29">
        <f t="shared" si="47"/>
        <v>-0.14107912280701757</v>
      </c>
      <c r="AJ68" s="49">
        <f t="shared" si="48"/>
        <v>-4.0631403508771952E-2</v>
      </c>
      <c r="AK68" s="30"/>
      <c r="AL68" s="38">
        <f t="shared" si="35"/>
        <v>-0.94448250903019249</v>
      </c>
      <c r="AM68" s="38">
        <f t="shared" ref="AM68:AM122" si="56">AM67</f>
        <v>37.799999999999997</v>
      </c>
    </row>
    <row r="69" spans="1:39">
      <c r="A69">
        <v>68</v>
      </c>
      <c r="B69" s="3">
        <v>-0.58819999999999995</v>
      </c>
      <c r="G69" s="29">
        <f t="shared" si="53"/>
        <v>142.7364197044941</v>
      </c>
      <c r="H69" s="29">
        <f t="shared" si="54"/>
        <v>143.7972735819715</v>
      </c>
      <c r="I69" s="16">
        <f t="shared" si="50"/>
        <v>-0.49109999999999998</v>
      </c>
      <c r="J69" s="16">
        <f t="shared" si="25"/>
        <v>-0.42355000000000004</v>
      </c>
      <c r="K69" s="54">
        <f t="shared" si="36"/>
        <v>-6.7549999999999943E-2</v>
      </c>
      <c r="L69" s="17"/>
      <c r="M69" s="38">
        <f t="shared" si="51"/>
        <v>-0.73508794982577719</v>
      </c>
      <c r="N69" s="38">
        <f t="shared" si="49"/>
        <v>3.3250000000000002</v>
      </c>
      <c r="O69" s="42"/>
      <c r="P69" s="45"/>
      <c r="Q69" s="38"/>
      <c r="R69" s="13"/>
      <c r="T69" s="29">
        <f t="shared" si="55"/>
        <v>424.92355111348229</v>
      </c>
      <c r="U69" s="29">
        <f t="shared" si="55"/>
        <v>428.10611274591452</v>
      </c>
      <c r="V69" s="29">
        <f t="shared" si="40"/>
        <v>-0.37478571428571428</v>
      </c>
      <c r="W69" s="29">
        <f t="shared" si="41"/>
        <v>-0.41762830687830688</v>
      </c>
      <c r="X69" s="49">
        <f t="shared" si="42"/>
        <v>4.2842592592592599E-2</v>
      </c>
      <c r="Y69" s="30"/>
      <c r="Z69" s="38">
        <f t="shared" si="52"/>
        <v>-0.72079149167393963</v>
      </c>
      <c r="AA69" s="38">
        <f t="shared" si="22"/>
        <v>-3.8</v>
      </c>
      <c r="AD69" s="13"/>
      <c r="AF69" s="29">
        <f t="shared" si="44"/>
        <v>1156.9127263404482</v>
      </c>
      <c r="AG69" s="29">
        <f t="shared" si="45"/>
        <v>1166.4604112377447</v>
      </c>
      <c r="AH69" s="29">
        <f t="shared" si="46"/>
        <v>-0.15497</v>
      </c>
      <c r="AI69" s="29">
        <f t="shared" si="47"/>
        <v>-0.14784461988304093</v>
      </c>
      <c r="AJ69" s="49">
        <f t="shared" si="48"/>
        <v>-7.125380116959068E-3</v>
      </c>
      <c r="AK69" s="30"/>
      <c r="AL69" s="38">
        <f t="shared" si="35"/>
        <v>-0.51232018844651062</v>
      </c>
      <c r="AM69" s="38">
        <f t="shared" si="56"/>
        <v>37.799999999999997</v>
      </c>
    </row>
    <row r="70" spans="1:39">
      <c r="A70">
        <v>69</v>
      </c>
      <c r="B70" s="3">
        <v>-0.63139999999999996</v>
      </c>
      <c r="G70" s="29">
        <f t="shared" si="53"/>
        <v>144.85812745944889</v>
      </c>
      <c r="H70" s="29">
        <f t="shared" si="54"/>
        <v>145.91898133692629</v>
      </c>
      <c r="I70" s="16">
        <f t="shared" si="50"/>
        <v>-0.51855000000000007</v>
      </c>
      <c r="J70" s="16">
        <f t="shared" ref="J70:J130" si="57">AVERAGE(I66:I74)</f>
        <v>-0.41630000000000006</v>
      </c>
      <c r="K70" s="54">
        <f t="shared" si="36"/>
        <v>-0.10225000000000001</v>
      </c>
      <c r="L70" s="17"/>
      <c r="M70" s="38">
        <f t="shared" si="51"/>
        <v>-0.12731819275599723</v>
      </c>
      <c r="N70" s="38">
        <f t="shared" si="49"/>
        <v>3.3250000000000002</v>
      </c>
      <c r="O70" s="42"/>
      <c r="P70" s="45"/>
      <c r="Q70" s="38"/>
      <c r="R70" s="13"/>
      <c r="T70" s="29">
        <f t="shared" si="55"/>
        <v>431.28867437834668</v>
      </c>
      <c r="U70" s="29">
        <f t="shared" si="55"/>
        <v>434.47123601077891</v>
      </c>
      <c r="V70" s="29">
        <f t="shared" si="40"/>
        <v>-0.34050000000000002</v>
      </c>
      <c r="W70" s="29">
        <f t="shared" si="41"/>
        <v>-0.41074973544973542</v>
      </c>
      <c r="X70" s="49">
        <f t="shared" si="42"/>
        <v>7.0249735449735395E-2</v>
      </c>
      <c r="Y70" s="30"/>
      <c r="Z70" s="38">
        <f t="shared" si="52"/>
        <v>-0.997707801814538</v>
      </c>
      <c r="AA70" s="38">
        <f t="shared" si="22"/>
        <v>-3.8</v>
      </c>
      <c r="AD70" s="13"/>
      <c r="AF70" s="29">
        <f t="shared" si="44"/>
        <v>1176.0080961350413</v>
      </c>
      <c r="AG70" s="29">
        <f t="shared" si="45"/>
        <v>1185.5557810323378</v>
      </c>
      <c r="AH70" s="29">
        <f t="shared" si="46"/>
        <v>-0.16096842105263154</v>
      </c>
      <c r="AI70" s="29">
        <f t="shared" si="47"/>
        <v>-0.18727736842105264</v>
      </c>
      <c r="AJ70" s="49">
        <f t="shared" si="48"/>
        <v>2.6308947368421098E-2</v>
      </c>
      <c r="AK70" s="30"/>
      <c r="AL70" s="38">
        <f t="shared" si="35"/>
        <v>0.15956244211595888</v>
      </c>
      <c r="AM70" s="38">
        <f t="shared" si="56"/>
        <v>37.799999999999997</v>
      </c>
    </row>
    <row r="71" spans="1:39">
      <c r="A71">
        <v>70</v>
      </c>
      <c r="B71" s="3">
        <v>-0.64780000000000004</v>
      </c>
      <c r="G71" s="29">
        <f t="shared" si="53"/>
        <v>146.97983521440369</v>
      </c>
      <c r="H71" s="29">
        <f t="shared" si="54"/>
        <v>148.04068909188109</v>
      </c>
      <c r="I71" s="16">
        <f t="shared" si="50"/>
        <v>-0.33709999999999996</v>
      </c>
      <c r="J71" s="16">
        <f t="shared" si="57"/>
        <v>-0.39720555555555553</v>
      </c>
      <c r="K71" s="54">
        <f t="shared" si="36"/>
        <v>6.0105555555555579E-2</v>
      </c>
      <c r="L71" s="17"/>
      <c r="M71" s="38">
        <f t="shared" si="51"/>
        <v>0.54002516168840953</v>
      </c>
      <c r="N71" s="38">
        <f t="shared" si="49"/>
        <v>3.3250000000000002</v>
      </c>
      <c r="O71" s="42"/>
      <c r="P71" s="45"/>
      <c r="Q71" s="38"/>
      <c r="R71" s="13"/>
      <c r="T71" s="29">
        <f t="shared" si="55"/>
        <v>437.65379764321108</v>
      </c>
      <c r="U71" s="29">
        <f t="shared" si="55"/>
        <v>440.8363592756433</v>
      </c>
      <c r="V71" s="29">
        <f t="shared" si="40"/>
        <v>-0.47977142857142857</v>
      </c>
      <c r="W71" s="29">
        <f t="shared" si="41"/>
        <v>-0.42623148148148149</v>
      </c>
      <c r="X71" s="49">
        <f t="shared" si="42"/>
        <v>-5.3539947089947082E-2</v>
      </c>
      <c r="Y71" s="30"/>
      <c r="Z71" s="38">
        <f t="shared" si="52"/>
        <v>-0.80778554319901497</v>
      </c>
      <c r="AA71" s="38">
        <f t="shared" si="22"/>
        <v>-3.8</v>
      </c>
      <c r="AD71" s="13"/>
      <c r="AF71" s="29">
        <f t="shared" si="44"/>
        <v>1195.1034659296345</v>
      </c>
      <c r="AG71" s="29">
        <f t="shared" si="45"/>
        <v>1204.6511508269309</v>
      </c>
      <c r="AH71" s="29">
        <f t="shared" si="46"/>
        <v>-0.25001052631578952</v>
      </c>
      <c r="AI71" s="29">
        <f t="shared" si="47"/>
        <v>-0.24033935672514625</v>
      </c>
      <c r="AJ71" s="49">
        <f t="shared" si="48"/>
        <v>-9.6711695906432638E-3</v>
      </c>
      <c r="AK71" s="30"/>
      <c r="AL71" s="38">
        <f t="shared" si="35"/>
        <v>0.75678403267335392</v>
      </c>
      <c r="AM71" s="38">
        <f t="shared" si="56"/>
        <v>37.799999999999997</v>
      </c>
    </row>
    <row r="72" spans="1:39">
      <c r="A72">
        <v>71</v>
      </c>
      <c r="B72" s="3">
        <v>-0.61950000000000005</v>
      </c>
      <c r="G72" s="29">
        <f t="shared" si="53"/>
        <v>149.10154296935849</v>
      </c>
      <c r="H72" s="29">
        <f t="shared" si="54"/>
        <v>150.16239684683589</v>
      </c>
      <c r="I72" s="16">
        <f t="shared" si="50"/>
        <v>-0.59729999999999994</v>
      </c>
      <c r="J72" s="16">
        <f t="shared" si="57"/>
        <v>-0.38765555555555553</v>
      </c>
      <c r="K72" s="54">
        <f t="shared" si="36"/>
        <v>-0.20964444444444441</v>
      </c>
      <c r="L72" s="17"/>
      <c r="M72" s="38">
        <f t="shared" si="51"/>
        <v>0.95468474126767511</v>
      </c>
      <c r="N72" s="38">
        <f t="shared" si="49"/>
        <v>3.3250000000000002</v>
      </c>
      <c r="O72" s="42"/>
      <c r="P72" s="45"/>
      <c r="Q72" s="38"/>
      <c r="R72" s="13"/>
      <c r="T72" s="29">
        <f t="shared" si="55"/>
        <v>444.01892090807547</v>
      </c>
      <c r="U72" s="29">
        <f t="shared" si="55"/>
        <v>447.2014825405077</v>
      </c>
      <c r="V72" s="29">
        <f t="shared" si="40"/>
        <v>-0.51579999999999993</v>
      </c>
      <c r="W72" s="29">
        <f t="shared" si="41"/>
        <v>-0.42125925925925922</v>
      </c>
      <c r="X72" s="49">
        <f t="shared" si="42"/>
        <v>-9.4540740740740703E-2</v>
      </c>
      <c r="Y72" s="30"/>
      <c r="Z72" s="38">
        <f t="shared" si="52"/>
        <v>-0.23989145138435108</v>
      </c>
      <c r="AA72" s="38">
        <f t="shared" si="22"/>
        <v>-3.8</v>
      </c>
      <c r="AD72" s="13"/>
      <c r="AF72" s="29">
        <f t="shared" si="44"/>
        <v>1214.1988357242276</v>
      </c>
      <c r="AG72" s="29">
        <f t="shared" si="45"/>
        <v>1223.746520621524</v>
      </c>
      <c r="AH72" s="29">
        <f t="shared" si="46"/>
        <v>-0.19746842105263157</v>
      </c>
      <c r="AI72" s="29">
        <f t="shared" si="47"/>
        <v>-0.27691187134502926</v>
      </c>
      <c r="AJ72" s="49">
        <f t="shared" si="48"/>
        <v>7.9443450292397688E-2</v>
      </c>
      <c r="AK72" s="30"/>
      <c r="AL72" s="38">
        <f t="shared" si="35"/>
        <v>0.99989796362523664</v>
      </c>
      <c r="AM72" s="38">
        <f t="shared" si="56"/>
        <v>37.799999999999997</v>
      </c>
    </row>
    <row r="73" spans="1:39">
      <c r="A73">
        <v>72</v>
      </c>
      <c r="B73" s="3">
        <v>-0.50860000000000005</v>
      </c>
      <c r="G73" s="29">
        <f t="shared" si="53"/>
        <v>151.22325072431329</v>
      </c>
      <c r="H73" s="29">
        <f t="shared" si="54"/>
        <v>152.28410460179069</v>
      </c>
      <c r="I73" s="16">
        <f t="shared" si="50"/>
        <v>-0.51444999999999996</v>
      </c>
      <c r="J73" s="16">
        <f t="shared" si="57"/>
        <v>-0.36777777777777776</v>
      </c>
      <c r="K73" s="54">
        <f t="shared" si="36"/>
        <v>-0.1466722222222222</v>
      </c>
      <c r="L73" s="17"/>
      <c r="M73" s="38">
        <f t="shared" si="51"/>
        <v>0.92263672026877253</v>
      </c>
      <c r="N73" s="38">
        <f t="shared" si="49"/>
        <v>3.3250000000000002</v>
      </c>
      <c r="O73" s="42"/>
      <c r="P73" s="45"/>
      <c r="Q73" s="38"/>
      <c r="R73" s="13"/>
      <c r="T73" s="29">
        <f t="shared" si="55"/>
        <v>450.38404417293987</v>
      </c>
      <c r="U73" s="29">
        <f t="shared" si="55"/>
        <v>453.56660580537209</v>
      </c>
      <c r="V73" s="29">
        <f t="shared" si="40"/>
        <v>-0.30014999999999997</v>
      </c>
      <c r="W73" s="29">
        <f t="shared" si="41"/>
        <v>-0.40356904761904766</v>
      </c>
      <c r="X73" s="49">
        <f t="shared" si="42"/>
        <v>0.10341904761904769</v>
      </c>
      <c r="Y73" s="30"/>
      <c r="Z73" s="38">
        <f t="shared" si="52"/>
        <v>0.44025051662956183</v>
      </c>
      <c r="AA73" s="38">
        <f t="shared" si="22"/>
        <v>-3.8</v>
      </c>
      <c r="AD73" s="13"/>
      <c r="AF73" s="29">
        <f t="shared" si="44"/>
        <v>1233.2942055188207</v>
      </c>
      <c r="AG73" s="29">
        <f t="shared" si="45"/>
        <v>1242.8418904161172</v>
      </c>
      <c r="AH73" s="29">
        <f t="shared" si="46"/>
        <v>-0.25637894736842104</v>
      </c>
      <c r="AI73" s="29">
        <f t="shared" si="47"/>
        <v>-0.29523409356725139</v>
      </c>
      <c r="AJ73" s="49">
        <f t="shared" si="48"/>
        <v>3.8855146198830348E-2</v>
      </c>
      <c r="AK73" s="30"/>
      <c r="AL73" s="38">
        <f t="shared" si="35"/>
        <v>0.77514852476883855</v>
      </c>
      <c r="AM73" s="38">
        <f t="shared" si="56"/>
        <v>37.799999999999997</v>
      </c>
    </row>
    <row r="74" spans="1:39">
      <c r="A74">
        <v>73</v>
      </c>
      <c r="B74" s="3">
        <v>-0.4506</v>
      </c>
      <c r="G74" s="29">
        <f t="shared" si="53"/>
        <v>153.34495847926809</v>
      </c>
      <c r="H74" s="29">
        <f t="shared" si="54"/>
        <v>154.40581235674549</v>
      </c>
      <c r="I74" s="16">
        <f t="shared" si="50"/>
        <v>-0.25265000000000004</v>
      </c>
      <c r="J74" s="16">
        <f t="shared" si="57"/>
        <v>-0.33776111111111118</v>
      </c>
      <c r="K74" s="54">
        <f t="shared" si="36"/>
        <v>8.5111111111111137E-2</v>
      </c>
      <c r="L74" s="17"/>
      <c r="M74" s="38">
        <f t="shared" si="51"/>
        <v>0.4588767238910661</v>
      </c>
      <c r="N74" s="38">
        <f t="shared" si="49"/>
        <v>3.3250000000000002</v>
      </c>
      <c r="O74" s="42"/>
      <c r="P74" s="45"/>
      <c r="Q74" s="38"/>
      <c r="R74" s="13"/>
      <c r="T74" s="29">
        <f t="shared" si="55"/>
        <v>456.74916743780426</v>
      </c>
      <c r="U74" s="29">
        <f t="shared" si="55"/>
        <v>459.93172907023649</v>
      </c>
      <c r="V74" s="29">
        <f t="shared" si="40"/>
        <v>-0.28304285714285715</v>
      </c>
      <c r="W74" s="29">
        <f t="shared" si="41"/>
        <v>-0.41396137566137564</v>
      </c>
      <c r="X74" s="49">
        <f t="shared" si="42"/>
        <v>0.13091851851851849</v>
      </c>
      <c r="Y74" s="30"/>
      <c r="Z74" s="38">
        <f t="shared" si="52"/>
        <v>0.91439437507300214</v>
      </c>
      <c r="AA74" s="38">
        <f t="shared" si="22"/>
        <v>-3.8</v>
      </c>
      <c r="AD74" s="13"/>
      <c r="AF74" s="29">
        <f t="shared" si="44"/>
        <v>1252.3895753134138</v>
      </c>
      <c r="AG74" s="29">
        <f t="shared" si="45"/>
        <v>1261.9372602107103</v>
      </c>
      <c r="AH74" s="29">
        <f t="shared" si="46"/>
        <v>-0.35832105263157893</v>
      </c>
      <c r="AI74" s="29">
        <f t="shared" si="47"/>
        <v>-0.3144216374269006</v>
      </c>
      <c r="AJ74" s="49">
        <f t="shared" si="48"/>
        <v>-4.3899415204678327E-2</v>
      </c>
      <c r="AK74" s="30"/>
      <c r="AL74" s="38">
        <f t="shared" si="35"/>
        <v>0.18769847635685225</v>
      </c>
      <c r="AM74" s="38">
        <f t="shared" si="56"/>
        <v>37.799999999999997</v>
      </c>
    </row>
    <row r="75" spans="1:39">
      <c r="A75">
        <v>74</v>
      </c>
      <c r="B75" s="3">
        <v>-0.46539999999999998</v>
      </c>
      <c r="G75" s="29">
        <f t="shared" si="53"/>
        <v>155.46666623422288</v>
      </c>
      <c r="H75" s="29">
        <f t="shared" si="54"/>
        <v>156.52752011170028</v>
      </c>
      <c r="I75" s="16">
        <f t="shared" si="50"/>
        <v>-0.11704999999999999</v>
      </c>
      <c r="J75" s="16">
        <f t="shared" si="57"/>
        <v>-0.32387407407407409</v>
      </c>
      <c r="K75" s="54">
        <f t="shared" si="36"/>
        <v>0.2068240740740741</v>
      </c>
      <c r="L75" s="17"/>
      <c r="M75" s="38">
        <f t="shared" si="51"/>
        <v>-0.21959679144193431</v>
      </c>
      <c r="N75" s="38">
        <f t="shared" si="49"/>
        <v>3.3250000000000002</v>
      </c>
      <c r="O75" s="42"/>
      <c r="P75" s="45"/>
      <c r="Q75" s="38"/>
      <c r="R75" s="13"/>
      <c r="T75" s="29">
        <f t="shared" si="55"/>
        <v>463.11429070266865</v>
      </c>
      <c r="U75" s="29">
        <f t="shared" si="55"/>
        <v>466.29685233510088</v>
      </c>
      <c r="V75" s="29">
        <f t="shared" si="40"/>
        <v>-0.51624999999999999</v>
      </c>
      <c r="W75" s="29">
        <f t="shared" si="41"/>
        <v>-0.42142989417989418</v>
      </c>
      <c r="X75" s="49">
        <f t="shared" si="42"/>
        <v>-9.4820105820105804E-2</v>
      </c>
      <c r="Y75" s="30"/>
      <c r="Z75" s="38">
        <f t="shared" si="52"/>
        <v>0.9606829430582956</v>
      </c>
      <c r="AA75" s="38">
        <f t="shared" si="22"/>
        <v>-3.8</v>
      </c>
      <c r="AD75" s="13"/>
      <c r="AF75" s="29">
        <f t="shared" si="44"/>
        <v>1271.484945108007</v>
      </c>
      <c r="AG75" s="29">
        <f t="shared" si="45"/>
        <v>1281.0326300053034</v>
      </c>
      <c r="AH75" s="29">
        <f t="shared" si="46"/>
        <v>-0.41435789473684215</v>
      </c>
      <c r="AI75" s="29">
        <f t="shared" si="47"/>
        <v>-0.32714093567251468</v>
      </c>
      <c r="AJ75" s="49">
        <f t="shared" si="48"/>
        <v>-8.7216959064327471E-2</v>
      </c>
      <c r="AK75" s="30"/>
      <c r="AL75" s="38">
        <f t="shared" si="35"/>
        <v>-0.48757777517870948</v>
      </c>
      <c r="AM75" s="38">
        <f t="shared" si="56"/>
        <v>37.799999999999997</v>
      </c>
    </row>
    <row r="76" spans="1:39">
      <c r="A76">
        <v>75</v>
      </c>
      <c r="B76" s="3">
        <v>-0.4546</v>
      </c>
      <c r="G76" s="29">
        <f t="shared" si="53"/>
        <v>157.58837398917768</v>
      </c>
      <c r="H76" s="29">
        <f t="shared" si="54"/>
        <v>158.64922786665508</v>
      </c>
      <c r="I76" s="16">
        <f t="shared" si="50"/>
        <v>-0.24445</v>
      </c>
      <c r="J76" s="16">
        <f t="shared" si="57"/>
        <v>-0.32755740740740735</v>
      </c>
      <c r="K76" s="54">
        <f t="shared" si="36"/>
        <v>8.3107407407407352E-2</v>
      </c>
      <c r="L76" s="17"/>
      <c r="M76" s="38">
        <f t="shared" si="51"/>
        <v>-0.79531852751277221</v>
      </c>
      <c r="N76" s="38">
        <f t="shared" si="49"/>
        <v>3.3250000000000002</v>
      </c>
      <c r="O76" s="42"/>
      <c r="P76" s="45"/>
      <c r="Q76" s="38"/>
      <c r="R76" s="13"/>
      <c r="T76" s="29">
        <f t="shared" si="55"/>
        <v>469.47941396753305</v>
      </c>
      <c r="U76" s="29">
        <f t="shared" si="55"/>
        <v>472.66197559996527</v>
      </c>
      <c r="V76" s="29">
        <f t="shared" si="40"/>
        <v>-0.44675000000000004</v>
      </c>
      <c r="W76" s="29">
        <f t="shared" si="41"/>
        <v>-0.41677275132275127</v>
      </c>
      <c r="X76" s="49">
        <f t="shared" si="42"/>
        <v>-2.9977248677248769E-2</v>
      </c>
      <c r="Y76" s="30"/>
      <c r="Z76" s="38">
        <f t="shared" si="52"/>
        <v>0.55745728518501447</v>
      </c>
      <c r="AA76" s="38">
        <f t="shared" ref="AA76:AA139" si="58">AA75</f>
        <v>-3.8</v>
      </c>
      <c r="AD76" s="13"/>
      <c r="AF76" s="29">
        <f t="shared" si="44"/>
        <v>1290.5803149026001</v>
      </c>
      <c r="AG76" s="29">
        <f t="shared" si="45"/>
        <v>1300.1279997998965</v>
      </c>
      <c r="AH76" s="29">
        <f t="shared" si="46"/>
        <v>-0.51802105263157894</v>
      </c>
      <c r="AI76" s="29">
        <f t="shared" si="47"/>
        <v>-0.3369319883040936</v>
      </c>
      <c r="AJ76" s="49">
        <f t="shared" si="48"/>
        <v>-0.18108906432748534</v>
      </c>
      <c r="AK76" s="30"/>
      <c r="AL76" s="38">
        <f t="shared" si="35"/>
        <v>-0.93471096688477984</v>
      </c>
      <c r="AM76" s="38">
        <f t="shared" si="56"/>
        <v>37.799999999999997</v>
      </c>
    </row>
    <row r="77" spans="1:39">
      <c r="A77">
        <v>76</v>
      </c>
      <c r="B77" s="3">
        <v>-0.37880000000000003</v>
      </c>
      <c r="G77" s="29">
        <f t="shared" si="53"/>
        <v>159.71008174413248</v>
      </c>
      <c r="H77" s="29">
        <f t="shared" si="54"/>
        <v>160.77093562160988</v>
      </c>
      <c r="I77" s="16">
        <f t="shared" si="50"/>
        <v>-0.23735000000000001</v>
      </c>
      <c r="J77" s="16">
        <f t="shared" si="57"/>
        <v>-0.30635740740740736</v>
      </c>
      <c r="K77" s="54">
        <f t="shared" si="36"/>
        <v>6.9007407407407351E-2</v>
      </c>
      <c r="L77" s="17"/>
      <c r="M77" s="38">
        <f t="shared" si="51"/>
        <v>-0.99890188557953541</v>
      </c>
      <c r="N77" s="38">
        <f t="shared" ref="N77:N140" si="59">N76</f>
        <v>3.3250000000000002</v>
      </c>
      <c r="O77" s="42"/>
      <c r="P77" s="45"/>
      <c r="Q77" s="38"/>
      <c r="R77" s="13"/>
      <c r="T77" s="29">
        <f t="shared" si="55"/>
        <v>475.84453723239744</v>
      </c>
      <c r="U77" s="29">
        <f t="shared" si="55"/>
        <v>479.02709886482967</v>
      </c>
      <c r="V77" s="29">
        <f t="shared" si="40"/>
        <v>-0.37507142857142861</v>
      </c>
      <c r="W77" s="29">
        <f t="shared" si="41"/>
        <v>-0.40985978835978831</v>
      </c>
      <c r="X77" s="49">
        <f t="shared" si="42"/>
        <v>3.4788359788359702E-2</v>
      </c>
      <c r="Y77" s="30"/>
      <c r="Z77" s="38">
        <f t="shared" si="52"/>
        <v>-0.10660883187397756</v>
      </c>
      <c r="AA77" s="38">
        <f t="shared" si="58"/>
        <v>-3.8</v>
      </c>
      <c r="AD77" s="13"/>
      <c r="AF77" s="29">
        <f t="shared" si="44"/>
        <v>1309.6756846971932</v>
      </c>
      <c r="AG77" s="29">
        <f t="shared" si="45"/>
        <v>1319.2233695944897</v>
      </c>
      <c r="AH77" s="29">
        <f t="shared" si="46"/>
        <v>-0.34661052631578948</v>
      </c>
      <c r="AI77" s="29">
        <f t="shared" si="47"/>
        <v>-0.3519074269005848</v>
      </c>
      <c r="AJ77" s="49">
        <f t="shared" si="48"/>
        <v>5.2969005847953166E-3</v>
      </c>
      <c r="AK77" s="30"/>
      <c r="AL77" s="38">
        <f t="shared" si="35"/>
        <v>-0.94448250903020425</v>
      </c>
      <c r="AM77" s="38">
        <f t="shared" si="56"/>
        <v>37.799999999999997</v>
      </c>
    </row>
    <row r="78" spans="1:39">
      <c r="A78">
        <v>77</v>
      </c>
      <c r="B78" s="3">
        <v>-0.29380000000000001</v>
      </c>
      <c r="G78" s="29">
        <f t="shared" si="53"/>
        <v>161.83178949908728</v>
      </c>
      <c r="H78" s="29">
        <f t="shared" si="54"/>
        <v>162.89264337656468</v>
      </c>
      <c r="I78" s="16">
        <f t="shared" si="50"/>
        <v>-0.22095000000000001</v>
      </c>
      <c r="J78" s="16">
        <f t="shared" si="57"/>
        <v>-0.30249074074074067</v>
      </c>
      <c r="K78" s="54">
        <f t="shared" si="36"/>
        <v>8.1540740740740664E-2</v>
      </c>
      <c r="L78" s="17"/>
      <c r="M78" s="38">
        <f t="shared" si="51"/>
        <v>-0.73508794982579173</v>
      </c>
      <c r="N78" s="38">
        <f t="shared" si="59"/>
        <v>3.3250000000000002</v>
      </c>
      <c r="O78" s="42"/>
      <c r="P78" s="45"/>
      <c r="Q78" s="38"/>
      <c r="R78" s="13"/>
      <c r="T78" s="29">
        <f t="shared" si="55"/>
        <v>482.20966049726184</v>
      </c>
      <c r="U78" s="29">
        <f t="shared" si="55"/>
        <v>485.39222212969406</v>
      </c>
      <c r="V78" s="29">
        <f t="shared" si="40"/>
        <v>-0.46831666666666666</v>
      </c>
      <c r="W78" s="29">
        <f t="shared" si="41"/>
        <v>-0.40990026455026451</v>
      </c>
      <c r="X78" s="49">
        <f t="shared" si="42"/>
        <v>-5.8416402116402144E-2</v>
      </c>
      <c r="Y78" s="30"/>
      <c r="Z78" s="38">
        <f t="shared" si="52"/>
        <v>-0.72079149167394441</v>
      </c>
      <c r="AA78" s="38">
        <f t="shared" si="58"/>
        <v>-3.8</v>
      </c>
      <c r="AD78" s="13"/>
      <c r="AF78" s="29">
        <f t="shared" si="44"/>
        <v>1328.7710544917863</v>
      </c>
      <c r="AG78" s="29">
        <f t="shared" si="45"/>
        <v>1338.3187393890828</v>
      </c>
      <c r="AH78" s="29">
        <f t="shared" si="46"/>
        <v>-0.32765789473684204</v>
      </c>
      <c r="AI78" s="29">
        <f t="shared" si="47"/>
        <v>-0.34282906432748539</v>
      </c>
      <c r="AJ78" s="49">
        <f t="shared" si="48"/>
        <v>1.5171169590643352E-2</v>
      </c>
      <c r="AK78" s="30"/>
      <c r="AL78" s="38">
        <f t="shared" si="35"/>
        <v>-0.51232018844653826</v>
      </c>
      <c r="AM78" s="38">
        <f t="shared" si="56"/>
        <v>37.799999999999997</v>
      </c>
    </row>
    <row r="79" spans="1:39">
      <c r="A79">
        <v>78</v>
      </c>
      <c r="B79" s="3">
        <v>-0.24590000000000001</v>
      </c>
      <c r="G79" s="29">
        <f t="shared" si="53"/>
        <v>163.95349725404208</v>
      </c>
      <c r="H79" s="29">
        <f t="shared" si="54"/>
        <v>165.01435113151948</v>
      </c>
      <c r="I79" s="16">
        <f t="shared" si="50"/>
        <v>-0.39356666666666668</v>
      </c>
      <c r="J79" s="16">
        <f t="shared" si="57"/>
        <v>-0.34192962962962958</v>
      </c>
      <c r="K79" s="54">
        <f t="shared" si="36"/>
        <v>-5.1637037037037092E-2</v>
      </c>
      <c r="L79" s="17"/>
      <c r="M79" s="38">
        <f t="shared" si="51"/>
        <v>-0.12731819275601861</v>
      </c>
      <c r="N79" s="38">
        <f t="shared" si="59"/>
        <v>3.3250000000000002</v>
      </c>
      <c r="O79" s="42"/>
      <c r="P79" s="45"/>
      <c r="Q79" s="38"/>
      <c r="R79" s="13"/>
      <c r="T79" s="29">
        <f t="shared" si="55"/>
        <v>488.57478376212623</v>
      </c>
      <c r="U79" s="29">
        <f t="shared" si="55"/>
        <v>491.75734539455846</v>
      </c>
      <c r="V79" s="29">
        <f t="shared" si="40"/>
        <v>-0.40771666666666667</v>
      </c>
      <c r="W79" s="29">
        <f t="shared" si="41"/>
        <v>-0.42987698412698416</v>
      </c>
      <c r="X79" s="49">
        <f t="shared" si="42"/>
        <v>2.2160317460317491E-2</v>
      </c>
      <c r="Y79" s="30"/>
      <c r="Z79" s="38">
        <f t="shared" si="52"/>
        <v>-0.99770780181453655</v>
      </c>
      <c r="AA79" s="38">
        <f t="shared" si="58"/>
        <v>-3.8</v>
      </c>
      <c r="AD79" s="13"/>
      <c r="AF79" s="29">
        <f t="shared" si="44"/>
        <v>1347.8664242863795</v>
      </c>
      <c r="AG79" s="29">
        <f t="shared" si="45"/>
        <v>1357.4141091836759</v>
      </c>
      <c r="AH79" s="29">
        <f t="shared" si="46"/>
        <v>-0.27544210526315793</v>
      </c>
      <c r="AI79" s="29">
        <f t="shared" si="47"/>
        <v>-0.33209397660818712</v>
      </c>
      <c r="AJ79" s="49">
        <f t="shared" si="48"/>
        <v>5.6651871345029192E-2</v>
      </c>
      <c r="AK79" s="30"/>
      <c r="AL79" s="38">
        <f t="shared" si="35"/>
        <v>0.15956244211592355</v>
      </c>
      <c r="AM79" s="38">
        <f t="shared" si="56"/>
        <v>37.799999999999997</v>
      </c>
    </row>
    <row r="80" spans="1:39">
      <c r="A80">
        <v>79</v>
      </c>
      <c r="B80" s="3">
        <v>-0.21440000000000001</v>
      </c>
      <c r="G80" s="29">
        <f t="shared" si="53"/>
        <v>166.07520500899687</v>
      </c>
      <c r="H80" s="29">
        <f t="shared" si="54"/>
        <v>167.13605888647427</v>
      </c>
      <c r="I80" s="16">
        <f t="shared" si="50"/>
        <v>-0.37024999999999997</v>
      </c>
      <c r="J80" s="16">
        <f t="shared" si="57"/>
        <v>-0.40611851851851849</v>
      </c>
      <c r="K80" s="54">
        <f t="shared" si="36"/>
        <v>3.5868518518518522E-2</v>
      </c>
      <c r="L80" s="17"/>
      <c r="M80" s="38">
        <f t="shared" si="51"/>
        <v>0.54002516168848702</v>
      </c>
      <c r="N80" s="38">
        <f t="shared" si="59"/>
        <v>3.3250000000000002</v>
      </c>
      <c r="O80" s="42"/>
      <c r="P80" s="45"/>
      <c r="Q80" s="38"/>
      <c r="R80" s="13"/>
      <c r="T80" s="29">
        <f t="shared" si="55"/>
        <v>494.93990702699062</v>
      </c>
      <c r="U80" s="29">
        <f t="shared" si="55"/>
        <v>498.12246865942285</v>
      </c>
      <c r="V80" s="29">
        <f t="shared" si="40"/>
        <v>-0.43785714285714289</v>
      </c>
      <c r="W80" s="29">
        <f t="shared" si="41"/>
        <v>-0.4097177248677249</v>
      </c>
      <c r="X80" s="49">
        <f t="shared" si="42"/>
        <v>-2.8139417989417992E-2</v>
      </c>
      <c r="Y80" s="30"/>
      <c r="Z80" s="38">
        <f t="shared" si="52"/>
        <v>-0.80778554319901086</v>
      </c>
      <c r="AA80" s="38">
        <f t="shared" si="58"/>
        <v>-3.8</v>
      </c>
      <c r="AD80" s="13"/>
      <c r="AF80" s="29">
        <f t="shared" si="44"/>
        <v>1366.9617940809726</v>
      </c>
      <c r="AG80" s="29">
        <f t="shared" si="45"/>
        <v>1376.509478978269</v>
      </c>
      <c r="AH80" s="29">
        <f t="shared" si="46"/>
        <v>-0.33813000000000004</v>
      </c>
      <c r="AI80" s="29">
        <f t="shared" si="47"/>
        <v>-0.35235362573099416</v>
      </c>
      <c r="AJ80" s="49">
        <f t="shared" si="48"/>
        <v>1.4223625730994116E-2</v>
      </c>
      <c r="AK80" s="30"/>
      <c r="AL80" s="38">
        <f t="shared" si="35"/>
        <v>0.75678403267333283</v>
      </c>
      <c r="AM80" s="38">
        <f t="shared" si="56"/>
        <v>37.799999999999997</v>
      </c>
    </row>
    <row r="81" spans="1:39">
      <c r="A81">
        <v>80</v>
      </c>
      <c r="B81" s="3">
        <v>-0.189</v>
      </c>
      <c r="G81" s="29">
        <f t="shared" si="53"/>
        <v>168.19691276395167</v>
      </c>
      <c r="H81" s="29">
        <f t="shared" si="54"/>
        <v>169.25776664142907</v>
      </c>
      <c r="I81" s="16">
        <f t="shared" si="50"/>
        <v>-0.40649999999999997</v>
      </c>
      <c r="J81" s="16">
        <f t="shared" si="57"/>
        <v>-0.44341851851851849</v>
      </c>
      <c r="K81" s="54">
        <f t="shared" si="36"/>
        <v>3.6918518518518517E-2</v>
      </c>
      <c r="L81" s="17"/>
      <c r="M81" s="38">
        <f t="shared" si="51"/>
        <v>0.95468474126770253</v>
      </c>
      <c r="N81" s="38">
        <f t="shared" si="59"/>
        <v>3.3250000000000002</v>
      </c>
      <c r="O81" s="42"/>
      <c r="P81" s="45"/>
      <c r="Q81" s="38"/>
      <c r="R81" s="13"/>
      <c r="T81" s="29">
        <f t="shared" si="55"/>
        <v>501.30503029185502</v>
      </c>
      <c r="U81" s="29">
        <f t="shared" si="55"/>
        <v>504.48759192428724</v>
      </c>
      <c r="V81" s="29">
        <f t="shared" si="40"/>
        <v>-0.45358333333333328</v>
      </c>
      <c r="W81" s="29">
        <f t="shared" si="41"/>
        <v>-0.40511058201058203</v>
      </c>
      <c r="X81" s="49">
        <f t="shared" si="42"/>
        <v>-4.8472751322751251E-2</v>
      </c>
      <c r="Y81" s="30"/>
      <c r="Z81" s="38">
        <f t="shared" si="52"/>
        <v>-0.23989145138434442</v>
      </c>
      <c r="AA81" s="38">
        <f t="shared" si="58"/>
        <v>-3.8</v>
      </c>
      <c r="AD81" s="13"/>
      <c r="AF81" s="29">
        <f t="shared" si="44"/>
        <v>1386.0571638755657</v>
      </c>
      <c r="AG81" s="29">
        <f t="shared" si="45"/>
        <v>1395.6048487728622</v>
      </c>
      <c r="AH81" s="29">
        <f t="shared" si="46"/>
        <v>-0.33224736842105268</v>
      </c>
      <c r="AI81" s="29">
        <f t="shared" si="47"/>
        <v>-0.35524017543859654</v>
      </c>
      <c r="AJ81" s="49">
        <f t="shared" si="48"/>
        <v>2.2992807017543859E-2</v>
      </c>
      <c r="AK81" s="30"/>
      <c r="AL81" s="38">
        <f t="shared" si="35"/>
        <v>0.9998979636252362</v>
      </c>
      <c r="AM81" s="38">
        <f t="shared" si="56"/>
        <v>37.799999999999997</v>
      </c>
    </row>
    <row r="82" spans="1:39">
      <c r="A82">
        <v>81</v>
      </c>
      <c r="B82" s="3">
        <v>-0.23480000000000001</v>
      </c>
      <c r="G82" s="29">
        <f t="shared" si="53"/>
        <v>170.31862051890647</v>
      </c>
      <c r="H82" s="29">
        <f t="shared" si="54"/>
        <v>171.37947439638387</v>
      </c>
      <c r="I82" s="16">
        <f t="shared" si="50"/>
        <v>-0.47965000000000002</v>
      </c>
      <c r="J82" s="16">
        <f t="shared" si="57"/>
        <v>-0.47413518518518516</v>
      </c>
      <c r="K82" s="54">
        <f t="shared" ref="K82:K127" si="60">I82-J82</f>
        <v>-5.5148148148148612E-3</v>
      </c>
      <c r="L82" s="17"/>
      <c r="M82" s="38">
        <f t="shared" si="51"/>
        <v>0.92263672026878085</v>
      </c>
      <c r="N82" s="38">
        <f t="shared" si="59"/>
        <v>3.3250000000000002</v>
      </c>
      <c r="O82" s="42"/>
      <c r="P82" s="45"/>
      <c r="Q82" s="38"/>
      <c r="R82" s="13"/>
      <c r="T82" s="29">
        <f t="shared" si="55"/>
        <v>507.67015355671941</v>
      </c>
      <c r="U82" s="29">
        <f t="shared" si="55"/>
        <v>510.85271518915164</v>
      </c>
      <c r="V82" s="29">
        <f t="shared" si="40"/>
        <v>-0.30051428571428573</v>
      </c>
      <c r="W82" s="29">
        <f t="shared" si="41"/>
        <v>-0.43692116402116404</v>
      </c>
      <c r="X82" s="49">
        <f t="shared" si="42"/>
        <v>0.13640687830687831</v>
      </c>
      <c r="Y82" s="30"/>
      <c r="Z82" s="38">
        <f t="shared" si="52"/>
        <v>0.44025051662954245</v>
      </c>
      <c r="AA82" s="38">
        <f t="shared" si="58"/>
        <v>-3.8</v>
      </c>
      <c r="AD82" s="13"/>
      <c r="AF82" s="29">
        <f t="shared" si="44"/>
        <v>1405.1525336701588</v>
      </c>
      <c r="AG82" s="29">
        <f t="shared" si="45"/>
        <v>1414.7002185674553</v>
      </c>
      <c r="AH82" s="29">
        <f t="shared" si="46"/>
        <v>-0.17467368421052634</v>
      </c>
      <c r="AI82" s="29">
        <f t="shared" si="47"/>
        <v>-0.35957058479532161</v>
      </c>
      <c r="AJ82" s="49">
        <f t="shared" si="48"/>
        <v>0.18489690058479527</v>
      </c>
      <c r="AK82" s="30"/>
      <c r="AL82" s="38">
        <f t="shared" si="35"/>
        <v>0.77514852476885887</v>
      </c>
      <c r="AM82" s="38">
        <f t="shared" si="56"/>
        <v>37.799999999999997</v>
      </c>
    </row>
    <row r="83" spans="1:39">
      <c r="A83">
        <v>82</v>
      </c>
      <c r="B83" s="3">
        <v>-0.35909999999999997</v>
      </c>
      <c r="G83" s="29">
        <f t="shared" si="53"/>
        <v>172.44032827386127</v>
      </c>
      <c r="H83" s="29">
        <f t="shared" si="54"/>
        <v>173.50118215133867</v>
      </c>
      <c r="I83" s="16">
        <f t="shared" si="50"/>
        <v>-0.60759999999999992</v>
      </c>
      <c r="J83" s="16">
        <f t="shared" si="57"/>
        <v>-0.49448518518518508</v>
      </c>
      <c r="K83" s="54">
        <f t="shared" si="60"/>
        <v>-0.11311481481481483</v>
      </c>
      <c r="L83" s="17"/>
      <c r="M83" s="38">
        <f t="shared" si="51"/>
        <v>0.45887672389108525</v>
      </c>
      <c r="N83" s="38">
        <f t="shared" si="59"/>
        <v>3.3250000000000002</v>
      </c>
      <c r="O83" s="42"/>
      <c r="P83" s="45"/>
      <c r="Q83" s="38"/>
      <c r="R83" s="13"/>
      <c r="T83" s="29">
        <f t="shared" si="55"/>
        <v>514.03527682158381</v>
      </c>
      <c r="U83" s="29">
        <f t="shared" si="55"/>
        <v>517.21783845401603</v>
      </c>
      <c r="V83" s="29">
        <f t="shared" si="40"/>
        <v>-0.46283333333333337</v>
      </c>
      <c r="W83" s="29">
        <f t="shared" si="41"/>
        <v>-0.47437301587301595</v>
      </c>
      <c r="X83" s="49">
        <f t="shared" si="42"/>
        <v>1.1539682539682572E-2</v>
      </c>
      <c r="Y83" s="30"/>
      <c r="Z83" s="38">
        <f t="shared" si="52"/>
        <v>0.91439437507300492</v>
      </c>
      <c r="AA83" s="38">
        <f t="shared" si="58"/>
        <v>-3.8</v>
      </c>
      <c r="AD83" s="13"/>
      <c r="AF83" s="29">
        <f t="shared" si="44"/>
        <v>1424.247903464752</v>
      </c>
      <c r="AG83" s="29">
        <f t="shared" si="45"/>
        <v>1433.7955883620484</v>
      </c>
      <c r="AH83" s="29">
        <f t="shared" si="46"/>
        <v>-0.26170526315789472</v>
      </c>
      <c r="AI83" s="29">
        <f t="shared" si="47"/>
        <v>-0.37817994152046785</v>
      </c>
      <c r="AJ83" s="49">
        <f t="shared" si="48"/>
        <v>0.11647467836257314</v>
      </c>
      <c r="AK83" s="30"/>
      <c r="AL83" s="38">
        <f t="shared" si="35"/>
        <v>0.18769847635688391</v>
      </c>
      <c r="AM83" s="38">
        <f t="shared" si="56"/>
        <v>37.799999999999997</v>
      </c>
    </row>
    <row r="84" spans="1:39">
      <c r="A84">
        <v>83</v>
      </c>
      <c r="B84" s="3">
        <v>-0.48670000000000002</v>
      </c>
      <c r="G84" s="29">
        <f t="shared" si="53"/>
        <v>174.56203602881607</v>
      </c>
      <c r="H84" s="29">
        <f t="shared" si="54"/>
        <v>175.62288990629347</v>
      </c>
      <c r="I84" s="16">
        <f t="shared" si="50"/>
        <v>-0.69474999999999998</v>
      </c>
      <c r="J84" s="16">
        <f t="shared" si="57"/>
        <v>-0.47683333333333322</v>
      </c>
      <c r="K84" s="54">
        <f t="shared" si="60"/>
        <v>-0.21791666666666676</v>
      </c>
      <c r="L84" s="17"/>
      <c r="M84" s="38">
        <f t="shared" si="51"/>
        <v>-0.21959679144191327</v>
      </c>
      <c r="N84" s="38">
        <f t="shared" si="59"/>
        <v>3.3250000000000002</v>
      </c>
      <c r="O84" s="42"/>
      <c r="P84" s="45"/>
      <c r="Q84" s="38"/>
      <c r="R84" s="13"/>
      <c r="T84" s="29">
        <f t="shared" ref="T84:U99" si="61">T83+6.3651232648644</f>
        <v>520.40040008644826</v>
      </c>
      <c r="U84" s="29">
        <f t="shared" si="61"/>
        <v>523.58296171888048</v>
      </c>
      <c r="V84" s="29">
        <f t="shared" si="40"/>
        <v>-0.33481666666666671</v>
      </c>
      <c r="W84" s="29">
        <f t="shared" si="41"/>
        <v>-0.48546164021164029</v>
      </c>
      <c r="X84" s="49">
        <f t="shared" si="42"/>
        <v>0.15064497354497358</v>
      </c>
      <c r="Y84" s="30"/>
      <c r="Z84" s="38">
        <f t="shared" si="52"/>
        <v>0.96068294305829371</v>
      </c>
      <c r="AA84" s="38">
        <f t="shared" si="58"/>
        <v>-3.8</v>
      </c>
      <c r="AD84" s="13"/>
      <c r="AF84" s="29">
        <f t="shared" si="44"/>
        <v>1443.3432732593451</v>
      </c>
      <c r="AG84" s="29">
        <f t="shared" si="45"/>
        <v>1452.8909581566415</v>
      </c>
      <c r="AH84" s="29">
        <f t="shared" si="46"/>
        <v>-0.59669473684210528</v>
      </c>
      <c r="AI84" s="29">
        <f t="shared" si="47"/>
        <v>-0.42543959064327486</v>
      </c>
      <c r="AJ84" s="49">
        <f t="shared" si="48"/>
        <v>-0.17125514619883042</v>
      </c>
      <c r="AK84" s="30"/>
      <c r="AL84" s="38">
        <f t="shared" si="35"/>
        <v>-0.48757777517868139</v>
      </c>
      <c r="AM84" s="38">
        <f t="shared" si="56"/>
        <v>37.799999999999997</v>
      </c>
    </row>
    <row r="85" spans="1:39">
      <c r="A85">
        <v>84</v>
      </c>
      <c r="B85" s="3">
        <v>-0.5625</v>
      </c>
      <c r="G85" s="29">
        <f t="shared" si="53"/>
        <v>176.68374378377086</v>
      </c>
      <c r="H85" s="29">
        <f t="shared" si="54"/>
        <v>177.74459766124826</v>
      </c>
      <c r="I85" s="16">
        <f t="shared" si="50"/>
        <v>-0.58014999999999994</v>
      </c>
      <c r="J85" s="16">
        <f t="shared" si="57"/>
        <v>-0.46164444444444441</v>
      </c>
      <c r="K85" s="54">
        <f t="shared" si="60"/>
        <v>-0.11850555555555553</v>
      </c>
      <c r="L85" s="17"/>
      <c r="M85" s="38">
        <f t="shared" si="51"/>
        <v>-0.79531852751275911</v>
      </c>
      <c r="N85" s="38">
        <f t="shared" si="59"/>
        <v>3.3250000000000002</v>
      </c>
      <c r="O85" s="42"/>
      <c r="P85" s="45"/>
      <c r="Q85" s="38"/>
      <c r="R85" s="13"/>
      <c r="T85" s="29">
        <f t="shared" si="61"/>
        <v>526.76552335131271</v>
      </c>
      <c r="U85" s="29">
        <f t="shared" si="61"/>
        <v>529.94808498374493</v>
      </c>
      <c r="V85" s="29">
        <f t="shared" si="40"/>
        <v>-0.4052857142857143</v>
      </c>
      <c r="W85" s="29">
        <f t="shared" si="41"/>
        <v>-0.48911269841269839</v>
      </c>
      <c r="X85" s="49">
        <f t="shared" si="42"/>
        <v>8.3826984126984083E-2</v>
      </c>
      <c r="Y85" s="30"/>
      <c r="Z85" s="38">
        <f t="shared" si="52"/>
        <v>0.55745728518498516</v>
      </c>
      <c r="AA85" s="38">
        <f t="shared" si="58"/>
        <v>-3.8</v>
      </c>
      <c r="AD85" s="13"/>
      <c r="AF85" s="29">
        <f t="shared" si="44"/>
        <v>1462.4386430539382</v>
      </c>
      <c r="AG85" s="29">
        <f t="shared" si="45"/>
        <v>1471.9863279512347</v>
      </c>
      <c r="AH85" s="29">
        <f t="shared" si="46"/>
        <v>-0.54400000000000004</v>
      </c>
      <c r="AI85" s="29">
        <f t="shared" si="47"/>
        <v>-0.46249766081871346</v>
      </c>
      <c r="AJ85" s="49">
        <f t="shared" si="48"/>
        <v>-8.1502339181286576E-2</v>
      </c>
      <c r="AK85" s="30"/>
      <c r="AL85" s="38">
        <f t="shared" si="35"/>
        <v>-0.93471096688476962</v>
      </c>
      <c r="AM85" s="38">
        <f t="shared" si="56"/>
        <v>37.799999999999997</v>
      </c>
    </row>
    <row r="86" spans="1:39">
      <c r="A86">
        <v>85</v>
      </c>
      <c r="B86" s="3">
        <v>-0.62370000000000003</v>
      </c>
      <c r="G86" s="29">
        <f t="shared" si="53"/>
        <v>178.80545153872566</v>
      </c>
      <c r="H86" s="29">
        <f t="shared" si="54"/>
        <v>179.86630541620306</v>
      </c>
      <c r="I86" s="16">
        <f t="shared" si="50"/>
        <v>-0.51380000000000003</v>
      </c>
      <c r="J86" s="16">
        <f t="shared" si="57"/>
        <v>-0.45823333333333338</v>
      </c>
      <c r="K86" s="54">
        <f t="shared" si="60"/>
        <v>-5.5566666666666653E-2</v>
      </c>
      <c r="L86" s="17"/>
      <c r="M86" s="38">
        <f t="shared" si="51"/>
        <v>-0.99890188557953641</v>
      </c>
      <c r="N86" s="38">
        <f t="shared" si="59"/>
        <v>3.3250000000000002</v>
      </c>
      <c r="O86" s="42"/>
      <c r="P86" s="45"/>
      <c r="Q86" s="38"/>
      <c r="R86" s="13"/>
      <c r="T86" s="29">
        <f t="shared" si="61"/>
        <v>533.13064661617716</v>
      </c>
      <c r="U86" s="29">
        <f t="shared" si="61"/>
        <v>536.31320824860939</v>
      </c>
      <c r="V86" s="29">
        <f t="shared" si="40"/>
        <v>-0.66136666666666677</v>
      </c>
      <c r="W86" s="29">
        <f t="shared" si="41"/>
        <v>-0.48388121693121694</v>
      </c>
      <c r="X86" s="49">
        <f t="shared" si="42"/>
        <v>-0.17748544973544983</v>
      </c>
      <c r="Y86" s="30"/>
      <c r="Z86" s="38">
        <f t="shared" si="52"/>
        <v>-0.10660883187401264</v>
      </c>
      <c r="AA86" s="38">
        <f t="shared" si="58"/>
        <v>-3.8</v>
      </c>
      <c r="AD86" s="13"/>
      <c r="AF86" s="29">
        <f t="shared" si="44"/>
        <v>1481.5340128485313</v>
      </c>
      <c r="AG86" s="29">
        <f t="shared" si="45"/>
        <v>1491.0816977458278</v>
      </c>
      <c r="AH86" s="29">
        <f t="shared" si="46"/>
        <v>-0.38558421052631581</v>
      </c>
      <c r="AI86" s="29">
        <f t="shared" si="47"/>
        <v>-0.49073461988304096</v>
      </c>
      <c r="AJ86" s="49">
        <f t="shared" si="48"/>
        <v>0.10515040935672515</v>
      </c>
      <c r="AK86" s="30"/>
      <c r="AL86" s="38">
        <f t="shared" si="35"/>
        <v>-0.94448250903021358</v>
      </c>
      <c r="AM86" s="38">
        <f t="shared" si="56"/>
        <v>37.799999999999997</v>
      </c>
    </row>
    <row r="87" spans="1:39">
      <c r="A87">
        <v>86</v>
      </c>
      <c r="B87" s="3">
        <v>-0.67869999999999997</v>
      </c>
      <c r="G87" s="29">
        <f t="shared" si="53"/>
        <v>180.92715929368046</v>
      </c>
      <c r="H87" s="29">
        <f t="shared" si="54"/>
        <v>181.98801317115786</v>
      </c>
      <c r="I87" s="16">
        <f t="shared" si="50"/>
        <v>-0.40409999999999996</v>
      </c>
      <c r="J87" s="16">
        <f t="shared" si="57"/>
        <v>-0.44377222222222223</v>
      </c>
      <c r="K87" s="54">
        <f t="shared" si="60"/>
        <v>3.9672222222222275E-2</v>
      </c>
      <c r="L87" s="17"/>
      <c r="M87" s="38">
        <f t="shared" si="51"/>
        <v>-0.73508794982572934</v>
      </c>
      <c r="N87" s="38">
        <f t="shared" si="59"/>
        <v>3.3250000000000002</v>
      </c>
      <c r="O87" s="42"/>
      <c r="P87" s="45"/>
      <c r="Q87" s="38"/>
      <c r="R87" s="13"/>
      <c r="T87" s="29">
        <f t="shared" si="61"/>
        <v>539.49576988104161</v>
      </c>
      <c r="U87" s="29">
        <f t="shared" si="61"/>
        <v>542.67833151347384</v>
      </c>
      <c r="V87" s="29">
        <f t="shared" si="40"/>
        <v>-0.80538333333333334</v>
      </c>
      <c r="W87" s="29">
        <f t="shared" si="41"/>
        <v>-0.49760661375661375</v>
      </c>
      <c r="X87" s="49">
        <f t="shared" si="42"/>
        <v>-0.30777671957671959</v>
      </c>
      <c r="Y87" s="30"/>
      <c r="Z87" s="38">
        <f t="shared" si="52"/>
        <v>-0.72079149167396883</v>
      </c>
      <c r="AA87" s="38">
        <f t="shared" si="58"/>
        <v>-3.8</v>
      </c>
      <c r="AD87" s="13"/>
      <c r="AF87" s="29">
        <f t="shared" si="44"/>
        <v>1500.6293826431245</v>
      </c>
      <c r="AG87" s="29">
        <f t="shared" si="45"/>
        <v>1510.1770675404209</v>
      </c>
      <c r="AH87" s="29">
        <f t="shared" si="46"/>
        <v>-0.49514210526315788</v>
      </c>
      <c r="AI87" s="29">
        <f t="shared" si="47"/>
        <v>-0.56292292397660826</v>
      </c>
      <c r="AJ87" s="49">
        <f t="shared" si="48"/>
        <v>6.7780818713450375E-2</v>
      </c>
      <c r="AK87" s="30"/>
      <c r="AL87" s="38">
        <f t="shared" si="35"/>
        <v>-0.51232018844656591</v>
      </c>
      <c r="AM87" s="38">
        <f t="shared" si="56"/>
        <v>37.799999999999997</v>
      </c>
    </row>
    <row r="88" spans="1:39">
      <c r="A88">
        <v>87</v>
      </c>
      <c r="B88" s="3">
        <v>-0.63680000000000003</v>
      </c>
      <c r="G88" s="29">
        <f t="shared" si="53"/>
        <v>183.04886704863526</v>
      </c>
      <c r="H88" s="29">
        <f t="shared" si="54"/>
        <v>184.10972092611266</v>
      </c>
      <c r="I88" s="16">
        <f t="shared" si="50"/>
        <v>-0.23469999999999999</v>
      </c>
      <c r="J88" s="16">
        <f t="shared" si="57"/>
        <v>-0.39926111111111112</v>
      </c>
      <c r="K88" s="54">
        <f t="shared" si="60"/>
        <v>0.16456111111111113</v>
      </c>
      <c r="L88" s="17"/>
      <c r="M88" s="38">
        <f t="shared" si="51"/>
        <v>-0.12731819275604001</v>
      </c>
      <c r="N88" s="38">
        <f t="shared" si="59"/>
        <v>3.3250000000000002</v>
      </c>
      <c r="O88" s="42"/>
      <c r="P88" s="45"/>
      <c r="Q88" s="38"/>
      <c r="R88" s="13"/>
      <c r="T88" s="29">
        <f t="shared" si="61"/>
        <v>545.86089314590606</v>
      </c>
      <c r="U88" s="29">
        <f t="shared" si="61"/>
        <v>549.04345477833829</v>
      </c>
      <c r="V88" s="29">
        <f t="shared" si="40"/>
        <v>-0.5075142857142857</v>
      </c>
      <c r="W88" s="29">
        <f t="shared" si="41"/>
        <v>-0.48157698412698413</v>
      </c>
      <c r="X88" s="49">
        <f t="shared" si="42"/>
        <v>-2.5937301587301564E-2</v>
      </c>
      <c r="Y88" s="30"/>
      <c r="Z88" s="38">
        <f t="shared" si="52"/>
        <v>-0.997707801814539</v>
      </c>
      <c r="AA88" s="38">
        <f t="shared" si="58"/>
        <v>-3.8</v>
      </c>
      <c r="AD88" s="13"/>
      <c r="AF88" s="29">
        <f t="shared" si="44"/>
        <v>1519.7247524377176</v>
      </c>
      <c r="AG88" s="29">
        <f t="shared" si="45"/>
        <v>1529.272437335014</v>
      </c>
      <c r="AH88" s="29">
        <f t="shared" si="46"/>
        <v>-0.70077894736842117</v>
      </c>
      <c r="AI88" s="29">
        <f t="shared" si="47"/>
        <v>-0.60713111111111107</v>
      </c>
      <c r="AJ88" s="49">
        <f t="shared" si="48"/>
        <v>-9.3647836257310102E-2</v>
      </c>
      <c r="AK88" s="30"/>
      <c r="AL88" s="38">
        <f t="shared" ref="AL88:AL122" si="62" xml:space="preserve"> SIN((2*PI()*(AG88-2000+AM88)/171.858328151339) + 3.421821408)</f>
        <v>0.15956244211589174</v>
      </c>
      <c r="AM88" s="38">
        <f t="shared" si="56"/>
        <v>37.799999999999997</v>
      </c>
    </row>
    <row r="89" spans="1:39">
      <c r="A89">
        <v>88</v>
      </c>
      <c r="B89" s="3">
        <v>-0.39710000000000001</v>
      </c>
      <c r="G89" s="29">
        <f t="shared" si="53"/>
        <v>185.17057480359006</v>
      </c>
      <c r="H89" s="29">
        <f t="shared" si="54"/>
        <v>186.23142868106746</v>
      </c>
      <c r="I89" s="16">
        <f t="shared" si="50"/>
        <v>-0.23354999999999998</v>
      </c>
      <c r="J89" s="16">
        <f t="shared" si="57"/>
        <v>-0.36029999999999995</v>
      </c>
      <c r="K89" s="54">
        <f t="shared" si="60"/>
        <v>0.12674999999999997</v>
      </c>
      <c r="L89" s="17"/>
      <c r="M89" s="38">
        <f t="shared" si="51"/>
        <v>0.54002516168837322</v>
      </c>
      <c r="N89" s="38">
        <f t="shared" si="59"/>
        <v>3.3250000000000002</v>
      </c>
      <c r="O89" s="42"/>
      <c r="P89" s="45"/>
      <c r="Q89" s="38"/>
      <c r="R89" s="13"/>
      <c r="T89" s="29">
        <f t="shared" si="61"/>
        <v>552.22601641077051</v>
      </c>
      <c r="U89" s="29">
        <f t="shared" si="61"/>
        <v>555.40857804320274</v>
      </c>
      <c r="V89" s="29">
        <f t="shared" si="40"/>
        <v>-0.47071666666666667</v>
      </c>
      <c r="W89" s="29">
        <f t="shared" si="41"/>
        <v>-0.47381798941798942</v>
      </c>
      <c r="X89" s="49">
        <f t="shared" si="42"/>
        <v>3.1013227513227437E-3</v>
      </c>
      <c r="Y89" s="30"/>
      <c r="Z89" s="38">
        <f t="shared" si="52"/>
        <v>-0.8077855431989901</v>
      </c>
      <c r="AA89" s="38">
        <f t="shared" si="58"/>
        <v>-3.8</v>
      </c>
      <c r="AD89" s="13"/>
      <c r="AF89" s="29">
        <f t="shared" si="44"/>
        <v>1538.8201222323107</v>
      </c>
      <c r="AG89" s="29">
        <f t="shared" si="45"/>
        <v>1548.3678071296072</v>
      </c>
      <c r="AH89" s="29">
        <f t="shared" si="46"/>
        <v>-0.67165263157894739</v>
      </c>
      <c r="AI89" s="29">
        <f t="shared" si="47"/>
        <v>-0.6056545029239766</v>
      </c>
      <c r="AJ89" s="49">
        <f t="shared" si="48"/>
        <v>-6.5998128654970789E-2</v>
      </c>
      <c r="AK89" s="30"/>
      <c r="AL89" s="38">
        <f t="shared" si="62"/>
        <v>0.75678403267331407</v>
      </c>
      <c r="AM89" s="38">
        <f t="shared" si="56"/>
        <v>37.799999999999997</v>
      </c>
    </row>
    <row r="90" spans="1:39">
      <c r="A90">
        <v>89</v>
      </c>
      <c r="B90" s="3">
        <v>-0.1764</v>
      </c>
      <c r="G90" s="29">
        <f t="shared" si="53"/>
        <v>187.29228255854485</v>
      </c>
      <c r="H90" s="29">
        <f t="shared" si="54"/>
        <v>188.35313643602225</v>
      </c>
      <c r="I90" s="16">
        <f t="shared" si="50"/>
        <v>-0.37580000000000002</v>
      </c>
      <c r="J90" s="16">
        <f t="shared" si="57"/>
        <v>-0.35294999999999999</v>
      </c>
      <c r="K90" s="54">
        <f t="shared" si="60"/>
        <v>-2.2850000000000037E-2</v>
      </c>
      <c r="L90" s="17"/>
      <c r="M90" s="38">
        <f t="shared" si="51"/>
        <v>0.95468474126766223</v>
      </c>
      <c r="N90" s="38">
        <f t="shared" si="59"/>
        <v>3.3250000000000002</v>
      </c>
      <c r="O90" s="42"/>
      <c r="P90" s="45"/>
      <c r="Q90" s="38"/>
      <c r="R90" s="13"/>
      <c r="T90" s="29">
        <f t="shared" si="61"/>
        <v>558.59113967563496</v>
      </c>
      <c r="U90" s="29">
        <f t="shared" si="61"/>
        <v>561.77370130806719</v>
      </c>
      <c r="V90" s="29">
        <f t="shared" si="40"/>
        <v>-0.40650000000000003</v>
      </c>
      <c r="W90" s="29">
        <f t="shared" si="41"/>
        <v>-0.4580751322751323</v>
      </c>
      <c r="X90" s="49">
        <f t="shared" si="42"/>
        <v>5.1575132275132274E-2</v>
      </c>
      <c r="Y90" s="30"/>
      <c r="Z90" s="38">
        <f t="shared" si="52"/>
        <v>-0.23989145138431017</v>
      </c>
      <c r="AA90" s="38">
        <f t="shared" si="58"/>
        <v>-3.8</v>
      </c>
      <c r="AD90" s="13"/>
      <c r="AF90" s="29">
        <f t="shared" si="44"/>
        <v>1557.9154920269038</v>
      </c>
      <c r="AG90" s="29">
        <f t="shared" si="45"/>
        <v>1567.4631769242003</v>
      </c>
      <c r="AH90" s="29">
        <f t="shared" si="46"/>
        <v>-0.58638000000000012</v>
      </c>
      <c r="AI90" s="29">
        <f t="shared" si="47"/>
        <v>-0.61119836257309945</v>
      </c>
      <c r="AJ90" s="49">
        <f t="shared" si="48"/>
        <v>2.4818362573099328E-2</v>
      </c>
      <c r="AK90" s="30"/>
      <c r="AL90" s="38">
        <f t="shared" si="62"/>
        <v>0.99989796362523575</v>
      </c>
      <c r="AM90" s="38">
        <f t="shared" si="56"/>
        <v>37.799999999999997</v>
      </c>
    </row>
    <row r="91" spans="1:39">
      <c r="A91">
        <v>90</v>
      </c>
      <c r="B91" s="3">
        <v>-0.15959999999999999</v>
      </c>
      <c r="G91" s="29">
        <f t="shared" si="53"/>
        <v>189.41399031349965</v>
      </c>
      <c r="H91" s="29">
        <f t="shared" si="54"/>
        <v>190.47484419097705</v>
      </c>
      <c r="I91" s="16">
        <f t="shared" si="50"/>
        <v>-0.34950000000000003</v>
      </c>
      <c r="J91" s="16">
        <f t="shared" si="57"/>
        <v>-0.34207222222222222</v>
      </c>
      <c r="K91" s="54">
        <f t="shared" si="60"/>
        <v>-7.4277777777778109E-3</v>
      </c>
      <c r="L91" s="17"/>
      <c r="M91" s="38">
        <f t="shared" si="51"/>
        <v>0.92263672026874533</v>
      </c>
      <c r="N91" s="38">
        <f t="shared" si="59"/>
        <v>3.3250000000000002</v>
      </c>
      <c r="O91" s="42"/>
      <c r="P91" s="45"/>
      <c r="Q91" s="38"/>
      <c r="R91" s="13"/>
      <c r="T91" s="29">
        <f t="shared" si="61"/>
        <v>564.95626294049941</v>
      </c>
      <c r="U91" s="29">
        <f t="shared" si="61"/>
        <v>568.13882457293164</v>
      </c>
      <c r="V91" s="29">
        <f t="shared" si="40"/>
        <v>-0.42404285714285711</v>
      </c>
      <c r="W91" s="29">
        <f t="shared" si="41"/>
        <v>-0.41857513227513221</v>
      </c>
      <c r="X91" s="49">
        <f t="shared" si="42"/>
        <v>-5.4677248677248991E-3</v>
      </c>
      <c r="Y91" s="30"/>
      <c r="Z91" s="38">
        <f t="shared" si="52"/>
        <v>0.44025051662957415</v>
      </c>
      <c r="AA91" s="38">
        <f t="shared" si="58"/>
        <v>-3.8</v>
      </c>
      <c r="AD91" s="13"/>
      <c r="AF91" s="29">
        <f t="shared" si="44"/>
        <v>1577.010861821497</v>
      </c>
      <c r="AG91" s="29">
        <f t="shared" si="45"/>
        <v>1586.5585467187934</v>
      </c>
      <c r="AH91" s="29">
        <f t="shared" si="46"/>
        <v>-0.82436842105263164</v>
      </c>
      <c r="AI91" s="29">
        <f t="shared" si="47"/>
        <v>-0.63683461988304102</v>
      </c>
      <c r="AJ91" s="49">
        <f t="shared" si="48"/>
        <v>-0.18753380116959062</v>
      </c>
      <c r="AK91" s="30"/>
      <c r="AL91" s="38">
        <f t="shared" si="62"/>
        <v>0.7751485247688793</v>
      </c>
      <c r="AM91" s="38">
        <f t="shared" si="56"/>
        <v>37.799999999999997</v>
      </c>
    </row>
    <row r="92" spans="1:39">
      <c r="A92">
        <v>91</v>
      </c>
      <c r="B92" s="3">
        <v>-0.21540000000000001</v>
      </c>
      <c r="G92" s="29">
        <f t="shared" si="53"/>
        <v>191.53569806845445</v>
      </c>
      <c r="H92" s="29">
        <f t="shared" si="54"/>
        <v>192.59655194593185</v>
      </c>
      <c r="I92" s="16">
        <f t="shared" si="50"/>
        <v>-0.20700000000000002</v>
      </c>
      <c r="J92" s="16">
        <f t="shared" si="57"/>
        <v>-0.34656111111111115</v>
      </c>
      <c r="K92" s="54">
        <f t="shared" si="60"/>
        <v>0.13956111111111114</v>
      </c>
      <c r="L92" s="17"/>
      <c r="M92" s="38">
        <f t="shared" si="51"/>
        <v>0.4588767238911044</v>
      </c>
      <c r="N92" s="38">
        <f t="shared" si="59"/>
        <v>3.3250000000000002</v>
      </c>
      <c r="O92" s="42"/>
      <c r="P92" s="45"/>
      <c r="Q92" s="38"/>
      <c r="R92" s="13"/>
      <c r="T92" s="29">
        <f t="shared" si="61"/>
        <v>571.32138620536386</v>
      </c>
      <c r="U92" s="29">
        <f t="shared" si="61"/>
        <v>574.50394783779609</v>
      </c>
      <c r="V92" s="29">
        <f t="shared" si="40"/>
        <v>-0.31856666666666666</v>
      </c>
      <c r="W92" s="29">
        <f t="shared" si="41"/>
        <v>-0.36635317460317457</v>
      </c>
      <c r="X92" s="49">
        <f t="shared" si="42"/>
        <v>4.7786507936507905E-2</v>
      </c>
      <c r="Y92" s="30"/>
      <c r="Z92" s="38">
        <f t="shared" si="52"/>
        <v>0.91439437507301913</v>
      </c>
      <c r="AA92" s="38">
        <f t="shared" si="58"/>
        <v>-3.8</v>
      </c>
      <c r="AD92" s="13"/>
      <c r="AF92" s="29">
        <f t="shared" si="44"/>
        <v>1596.1062316160901</v>
      </c>
      <c r="AG92" s="29">
        <f t="shared" si="45"/>
        <v>1605.6539165133865</v>
      </c>
      <c r="AH92" s="29">
        <f t="shared" si="46"/>
        <v>-0.65957894736842115</v>
      </c>
      <c r="AI92" s="29">
        <f t="shared" si="47"/>
        <v>-0.65858432748538009</v>
      </c>
      <c r="AJ92" s="49">
        <f t="shared" si="48"/>
        <v>-9.9461988304105908E-4</v>
      </c>
      <c r="AK92" s="30"/>
      <c r="AL92" s="38">
        <f t="shared" si="62"/>
        <v>0.18769847635691381</v>
      </c>
      <c r="AM92" s="38">
        <f t="shared" si="56"/>
        <v>37.799999999999997</v>
      </c>
    </row>
    <row r="93" spans="1:39">
      <c r="A93">
        <v>92</v>
      </c>
      <c r="B93" s="3">
        <v>-0.26600000000000001</v>
      </c>
      <c r="G93" s="29">
        <f t="shared" si="53"/>
        <v>193.65740582340925</v>
      </c>
      <c r="H93" s="29">
        <f t="shared" si="54"/>
        <v>194.71825970088665</v>
      </c>
      <c r="I93" s="16">
        <f t="shared" si="50"/>
        <v>-0.34410000000000002</v>
      </c>
      <c r="J93" s="16">
        <f t="shared" si="57"/>
        <v>-0.3439888888888889</v>
      </c>
      <c r="K93" s="54">
        <f t="shared" si="60"/>
        <v>-1.1111111111111738E-4</v>
      </c>
      <c r="L93" s="17"/>
      <c r="M93" s="38">
        <f t="shared" si="51"/>
        <v>-0.21959679144189226</v>
      </c>
      <c r="N93" s="38">
        <f t="shared" si="59"/>
        <v>3.3250000000000002</v>
      </c>
      <c r="O93" s="42"/>
      <c r="P93" s="45"/>
      <c r="Q93" s="38"/>
      <c r="R93" s="13"/>
      <c r="T93" s="29">
        <f t="shared" si="61"/>
        <v>577.68650947022832</v>
      </c>
      <c r="U93" s="29">
        <f t="shared" si="61"/>
        <v>580.86907110266054</v>
      </c>
      <c r="V93" s="29">
        <f t="shared" si="40"/>
        <v>-0.26498571428571427</v>
      </c>
      <c r="W93" s="29">
        <f t="shared" si="41"/>
        <v>-0.35199047619047619</v>
      </c>
      <c r="X93" s="49">
        <f t="shared" si="42"/>
        <v>8.7004761904761918E-2</v>
      </c>
      <c r="Y93" s="30"/>
      <c r="Z93" s="38">
        <f t="shared" si="52"/>
        <v>0.96068294305828394</v>
      </c>
      <c r="AA93" s="38">
        <f t="shared" si="58"/>
        <v>-3.8</v>
      </c>
      <c r="AD93" s="13"/>
      <c r="AF93" s="29">
        <f t="shared" si="44"/>
        <v>1615.2016014106832</v>
      </c>
      <c r="AG93" s="29">
        <f t="shared" si="45"/>
        <v>1624.7492863079797</v>
      </c>
      <c r="AH93" s="29">
        <f t="shared" si="46"/>
        <v>-0.58340526315789476</v>
      </c>
      <c r="AI93" s="29">
        <f t="shared" si="47"/>
        <v>-0.6557814035087719</v>
      </c>
      <c r="AJ93" s="49">
        <f t="shared" si="48"/>
        <v>7.2376140350877138E-2</v>
      </c>
      <c r="AK93" s="30"/>
      <c r="AL93" s="38">
        <f t="shared" si="62"/>
        <v>-0.4875777751786517</v>
      </c>
      <c r="AM93" s="38">
        <f t="shared" si="56"/>
        <v>37.799999999999997</v>
      </c>
    </row>
    <row r="94" spans="1:39">
      <c r="A94">
        <v>93</v>
      </c>
      <c r="B94" s="3">
        <v>-0.35239999999999999</v>
      </c>
      <c r="G94" s="29">
        <f t="shared" si="53"/>
        <v>195.77911357836405</v>
      </c>
      <c r="H94" s="29">
        <f t="shared" si="54"/>
        <v>196.83996745584145</v>
      </c>
      <c r="I94" s="16">
        <f t="shared" si="50"/>
        <v>-0.51400000000000001</v>
      </c>
      <c r="J94" s="16">
        <f t="shared" si="57"/>
        <v>-0.34460555555555561</v>
      </c>
      <c r="K94" s="54">
        <f t="shared" si="60"/>
        <v>-0.1693944444444444</v>
      </c>
      <c r="L94" s="17"/>
      <c r="M94" s="38">
        <f t="shared" si="51"/>
        <v>-0.79531852751274612</v>
      </c>
      <c r="N94" s="38">
        <f t="shared" si="59"/>
        <v>3.3250000000000002</v>
      </c>
      <c r="O94" s="42"/>
      <c r="P94" s="45"/>
      <c r="Q94" s="38"/>
      <c r="R94" s="13"/>
      <c r="T94" s="29">
        <f t="shared" si="61"/>
        <v>584.05163273509277</v>
      </c>
      <c r="U94" s="29">
        <f t="shared" si="61"/>
        <v>587.23419436752499</v>
      </c>
      <c r="V94" s="29">
        <f t="shared" si="40"/>
        <v>-0.2636</v>
      </c>
      <c r="W94" s="29">
        <f t="shared" si="41"/>
        <v>-0.35572380952380955</v>
      </c>
      <c r="X94" s="49">
        <f t="shared" si="42"/>
        <v>9.2123809523809552E-2</v>
      </c>
      <c r="Y94" s="30"/>
      <c r="Z94" s="38">
        <f t="shared" si="52"/>
        <v>0.55745728518495585</v>
      </c>
      <c r="AA94" s="38">
        <f t="shared" si="58"/>
        <v>-3.8</v>
      </c>
      <c r="AD94" s="13"/>
      <c r="AF94" s="29">
        <f t="shared" si="44"/>
        <v>1634.2969712052763</v>
      </c>
      <c r="AG94" s="29">
        <f t="shared" si="45"/>
        <v>1643.8446561025728</v>
      </c>
      <c r="AH94" s="29">
        <f t="shared" si="46"/>
        <v>-0.59389473684210525</v>
      </c>
      <c r="AI94" s="29">
        <f t="shared" si="47"/>
        <v>-0.63585216374269005</v>
      </c>
      <c r="AJ94" s="49">
        <f t="shared" si="48"/>
        <v>4.1957426900584793E-2</v>
      </c>
      <c r="AK94" s="30"/>
      <c r="AL94" s="38">
        <f t="shared" si="62"/>
        <v>-0.93471096688475819</v>
      </c>
      <c r="AM94" s="38">
        <f t="shared" si="56"/>
        <v>37.799999999999997</v>
      </c>
    </row>
    <row r="95" spans="1:39">
      <c r="A95">
        <v>94</v>
      </c>
      <c r="B95" s="3">
        <v>-0.39340000000000003</v>
      </c>
      <c r="G95" s="29">
        <f t="shared" si="53"/>
        <v>197.90082133331885</v>
      </c>
      <c r="H95" s="29">
        <f t="shared" si="54"/>
        <v>198.96167521079624</v>
      </c>
      <c r="I95" s="16">
        <f t="shared" si="50"/>
        <v>-0.41589999999999999</v>
      </c>
      <c r="J95" s="16">
        <f t="shared" si="57"/>
        <v>-0.36396666666666666</v>
      </c>
      <c r="K95" s="54">
        <f t="shared" si="60"/>
        <v>-5.1933333333333331E-2</v>
      </c>
      <c r="L95" s="17"/>
      <c r="M95" s="38">
        <f t="shared" si="51"/>
        <v>-0.99890188557953752</v>
      </c>
      <c r="N95" s="38">
        <f t="shared" si="59"/>
        <v>3.3250000000000002</v>
      </c>
      <c r="O95" s="42"/>
      <c r="P95" s="45"/>
      <c r="Q95" s="38"/>
      <c r="R95" s="13"/>
      <c r="T95" s="29">
        <f t="shared" si="61"/>
        <v>590.41675599995722</v>
      </c>
      <c r="U95" s="29">
        <f t="shared" si="61"/>
        <v>593.59931763238944</v>
      </c>
      <c r="V95" s="29">
        <f t="shared" ref="V95:V158" si="63">AVERAGEIFS(TempDev,Year,"&gt;"&amp;T95,Year,"&lt;="&amp;T96)</f>
        <v>-0.30586666666666668</v>
      </c>
      <c r="W95" s="29">
        <f t="shared" ref="W95:W158" si="64">AVERAGE(V91:V99)</f>
        <v>-0.35897936507936506</v>
      </c>
      <c r="X95" s="49">
        <f t="shared" ref="X95:X158" si="65">V95-W95</f>
        <v>5.3112698412698389E-2</v>
      </c>
      <c r="Y95" s="30"/>
      <c r="Z95" s="38">
        <f t="shared" si="52"/>
        <v>-0.10660883187404771</v>
      </c>
      <c r="AA95" s="38">
        <f t="shared" si="58"/>
        <v>-3.8</v>
      </c>
      <c r="AD95" s="13"/>
      <c r="AF95" s="29">
        <f t="shared" si="44"/>
        <v>1653.3923409998695</v>
      </c>
      <c r="AG95" s="29">
        <f t="shared" si="45"/>
        <v>1662.9400258971659</v>
      </c>
      <c r="AH95" s="29">
        <f t="shared" si="46"/>
        <v>-0.61631052631578942</v>
      </c>
      <c r="AI95" s="29">
        <f t="shared" si="47"/>
        <v>-0.63784327485380121</v>
      </c>
      <c r="AJ95" s="49">
        <f t="shared" si="48"/>
        <v>2.1532748538011792E-2</v>
      </c>
      <c r="AK95" s="30"/>
      <c r="AL95" s="38">
        <f t="shared" si="62"/>
        <v>-0.94448250903022424</v>
      </c>
      <c r="AM95" s="38">
        <f t="shared" si="56"/>
        <v>37.799999999999997</v>
      </c>
    </row>
    <row r="96" spans="1:39">
      <c r="A96">
        <v>95</v>
      </c>
      <c r="B96" s="3">
        <v>-0.29880000000000001</v>
      </c>
      <c r="G96" s="29">
        <f t="shared" si="53"/>
        <v>200.02252908827364</v>
      </c>
      <c r="H96" s="29">
        <f t="shared" si="54"/>
        <v>201.08338296575104</v>
      </c>
      <c r="I96" s="16">
        <f t="shared" si="50"/>
        <v>-0.44450000000000001</v>
      </c>
      <c r="J96" s="16">
        <f t="shared" si="57"/>
        <v>-0.39473333333333332</v>
      </c>
      <c r="K96" s="54">
        <f t="shared" si="60"/>
        <v>-4.9766666666666681E-2</v>
      </c>
      <c r="L96" s="17"/>
      <c r="M96" s="38">
        <f t="shared" si="51"/>
        <v>-0.73508794982582104</v>
      </c>
      <c r="N96" s="38">
        <f t="shared" si="59"/>
        <v>3.3250000000000002</v>
      </c>
      <c r="O96" s="42"/>
      <c r="P96" s="45"/>
      <c r="Q96" s="38"/>
      <c r="R96" s="13"/>
      <c r="T96" s="29">
        <f t="shared" si="61"/>
        <v>596.78187926482167</v>
      </c>
      <c r="U96" s="29">
        <f t="shared" si="61"/>
        <v>599.96444089725389</v>
      </c>
      <c r="V96" s="29">
        <f t="shared" si="63"/>
        <v>-0.33538571428571423</v>
      </c>
      <c r="W96" s="29">
        <f t="shared" si="64"/>
        <v>-0.37048015873015872</v>
      </c>
      <c r="X96" s="49">
        <f t="shared" si="65"/>
        <v>3.5094444444444484E-2</v>
      </c>
      <c r="Y96" s="30"/>
      <c r="Z96" s="38">
        <f t="shared" si="52"/>
        <v>-0.72079149167401302</v>
      </c>
      <c r="AA96" s="38">
        <f t="shared" si="58"/>
        <v>-3.8</v>
      </c>
      <c r="AD96" s="13"/>
      <c r="AF96" s="29">
        <f t="shared" si="44"/>
        <v>1672.4877107944626</v>
      </c>
      <c r="AG96" s="29">
        <f t="shared" si="45"/>
        <v>1682.035395691759</v>
      </c>
      <c r="AH96" s="29">
        <f t="shared" si="46"/>
        <v>-0.6908894736842105</v>
      </c>
      <c r="AI96" s="29">
        <f t="shared" si="47"/>
        <v>-0.59285146198830418</v>
      </c>
      <c r="AJ96" s="49">
        <f t="shared" si="48"/>
        <v>-9.8038011695906313E-2</v>
      </c>
      <c r="AK96" s="30"/>
      <c r="AL96" s="38">
        <f t="shared" si="62"/>
        <v>-0.51232018844659211</v>
      </c>
      <c r="AM96" s="38">
        <f t="shared" si="56"/>
        <v>37.799999999999997</v>
      </c>
    </row>
    <row r="97" spans="1:39">
      <c r="A97">
        <v>96</v>
      </c>
      <c r="B97" s="3">
        <v>-0.16309999999999999</v>
      </c>
      <c r="G97" s="29">
        <f t="shared" si="53"/>
        <v>202.14423684322844</v>
      </c>
      <c r="H97" s="29">
        <f t="shared" si="54"/>
        <v>203.20509072070584</v>
      </c>
      <c r="I97" s="16">
        <f t="shared" si="50"/>
        <v>-0.21155000000000002</v>
      </c>
      <c r="J97" s="16">
        <f t="shared" si="57"/>
        <v>-0.41549444444444444</v>
      </c>
      <c r="K97" s="54">
        <f t="shared" si="60"/>
        <v>0.20394444444444443</v>
      </c>
      <c r="L97" s="17"/>
      <c r="M97" s="38">
        <f t="shared" si="51"/>
        <v>-0.12731819275594863</v>
      </c>
      <c r="N97" s="38">
        <f t="shared" si="59"/>
        <v>3.3250000000000002</v>
      </c>
      <c r="O97" s="42"/>
      <c r="P97" s="45"/>
      <c r="Q97" s="38"/>
      <c r="R97" s="13"/>
      <c r="T97" s="29">
        <f t="shared" si="61"/>
        <v>603.14700252968612</v>
      </c>
      <c r="U97" s="29">
        <f t="shared" si="61"/>
        <v>606.32956416211834</v>
      </c>
      <c r="V97" s="29">
        <f t="shared" si="63"/>
        <v>-0.37824999999999998</v>
      </c>
      <c r="W97" s="29">
        <f t="shared" si="64"/>
        <v>-0.37885978835978834</v>
      </c>
      <c r="X97" s="49">
        <f t="shared" si="65"/>
        <v>6.0978835978836576E-4</v>
      </c>
      <c r="Y97" s="30"/>
      <c r="Z97" s="38">
        <f t="shared" si="52"/>
        <v>-0.99770780181454333</v>
      </c>
      <c r="AA97" s="38">
        <f t="shared" si="58"/>
        <v>-3.8</v>
      </c>
      <c r="AD97" s="13"/>
      <c r="AF97" s="29">
        <f t="shared" si="44"/>
        <v>1691.5830805890557</v>
      </c>
      <c r="AG97" s="29">
        <f t="shared" si="45"/>
        <v>1701.1307654863522</v>
      </c>
      <c r="AH97" s="29">
        <f t="shared" si="46"/>
        <v>-0.6755526315789474</v>
      </c>
      <c r="AI97" s="29">
        <f t="shared" si="47"/>
        <v>-0.5696165789473685</v>
      </c>
      <c r="AJ97" s="49">
        <f t="shared" si="48"/>
        <v>-0.1059360526315789</v>
      </c>
      <c r="AK97" s="30"/>
      <c r="AL97" s="38">
        <f t="shared" si="62"/>
        <v>0.15956244211586168</v>
      </c>
      <c r="AM97" s="38">
        <f t="shared" si="56"/>
        <v>37.799999999999997</v>
      </c>
    </row>
    <row r="98" spans="1:39">
      <c r="A98">
        <v>97</v>
      </c>
      <c r="B98" s="3">
        <v>-0.161</v>
      </c>
      <c r="G98" s="29">
        <f t="shared" si="53"/>
        <v>204.26594459818324</v>
      </c>
      <c r="H98" s="29">
        <f t="shared" si="54"/>
        <v>205.32679847566064</v>
      </c>
      <c r="I98" s="16">
        <f t="shared" ref="I98:I130" si="66">AVERAGEIFS(TempDev,Year,"&gt;"&amp;G98,Year,"&lt;="&amp;G99)</f>
        <v>-0.23909999999999998</v>
      </c>
      <c r="J98" s="16">
        <f t="shared" si="57"/>
        <v>-0.41572777777777781</v>
      </c>
      <c r="K98" s="54">
        <f t="shared" si="60"/>
        <v>0.17662777777777783</v>
      </c>
      <c r="L98" s="17"/>
      <c r="M98" s="38">
        <f t="shared" si="51"/>
        <v>0.54002516168845072</v>
      </c>
      <c r="N98" s="38">
        <f t="shared" si="59"/>
        <v>3.3250000000000002</v>
      </c>
      <c r="O98" s="42"/>
      <c r="P98" s="45"/>
      <c r="Q98" s="38"/>
      <c r="R98" s="13"/>
      <c r="T98" s="29">
        <f t="shared" si="61"/>
        <v>609.51212579455057</v>
      </c>
      <c r="U98" s="29">
        <f t="shared" si="61"/>
        <v>612.6946874269828</v>
      </c>
      <c r="V98" s="29">
        <f t="shared" si="63"/>
        <v>-0.50431666666666664</v>
      </c>
      <c r="W98" s="29">
        <f t="shared" si="64"/>
        <v>-0.40429788359788366</v>
      </c>
      <c r="X98" s="49">
        <f t="shared" si="65"/>
        <v>-0.10001878306878298</v>
      </c>
      <c r="Y98" s="30"/>
      <c r="Z98" s="38">
        <f t="shared" si="52"/>
        <v>-0.80778554319895257</v>
      </c>
      <c r="AA98" s="38">
        <f t="shared" si="58"/>
        <v>-3.8</v>
      </c>
      <c r="AD98" s="13"/>
      <c r="AF98" s="29">
        <f t="shared" si="44"/>
        <v>1710.6784503836489</v>
      </c>
      <c r="AG98" s="29">
        <f t="shared" si="45"/>
        <v>1720.2261352809453</v>
      </c>
      <c r="AH98" s="29">
        <f t="shared" si="46"/>
        <v>-0.49228947368421055</v>
      </c>
      <c r="AI98" s="29">
        <f t="shared" si="47"/>
        <v>-0.54917096491228079</v>
      </c>
      <c r="AJ98" s="49">
        <f t="shared" si="48"/>
        <v>5.6881491228070236E-2</v>
      </c>
      <c r="AK98" s="30"/>
      <c r="AL98" s="38">
        <f t="shared" si="62"/>
        <v>0.75678403267329186</v>
      </c>
      <c r="AM98" s="38">
        <f t="shared" si="56"/>
        <v>37.799999999999997</v>
      </c>
    </row>
    <row r="99" spans="1:39">
      <c r="A99">
        <v>98</v>
      </c>
      <c r="B99" s="3">
        <v>-0.23949999999999999</v>
      </c>
      <c r="G99" s="29">
        <f t="shared" si="53"/>
        <v>206.38765235313804</v>
      </c>
      <c r="H99" s="29">
        <f t="shared" si="54"/>
        <v>207.44850623061544</v>
      </c>
      <c r="I99" s="16">
        <f t="shared" si="66"/>
        <v>-0.55005000000000004</v>
      </c>
      <c r="J99" s="16">
        <f t="shared" si="57"/>
        <v>-0.40551111111111121</v>
      </c>
      <c r="K99" s="54">
        <f t="shared" si="60"/>
        <v>-0.14453888888888883</v>
      </c>
      <c r="L99" s="17"/>
      <c r="M99" s="38">
        <f t="shared" si="51"/>
        <v>0.95468474126768965</v>
      </c>
      <c r="N99" s="38">
        <f t="shared" si="59"/>
        <v>3.3250000000000002</v>
      </c>
      <c r="O99" s="42"/>
      <c r="P99" s="45"/>
      <c r="Q99" s="38"/>
      <c r="R99" s="13"/>
      <c r="T99" s="29">
        <f t="shared" si="61"/>
        <v>615.87724905941502</v>
      </c>
      <c r="U99" s="29">
        <f t="shared" si="61"/>
        <v>619.05981069184725</v>
      </c>
      <c r="V99" s="29">
        <f t="shared" si="63"/>
        <v>-0.43580000000000002</v>
      </c>
      <c r="W99" s="29">
        <f t="shared" si="64"/>
        <v>-0.43831084656084651</v>
      </c>
      <c r="X99" s="49">
        <f t="shared" si="65"/>
        <v>2.5108465608464914E-3</v>
      </c>
      <c r="Y99" s="30"/>
      <c r="Z99" s="38">
        <f t="shared" si="52"/>
        <v>-0.23989145138424833</v>
      </c>
      <c r="AA99" s="38">
        <f t="shared" si="58"/>
        <v>-3.8</v>
      </c>
      <c r="AD99" s="13"/>
      <c r="AF99" s="29">
        <f t="shared" si="44"/>
        <v>1729.773820178242</v>
      </c>
      <c r="AG99" s="29">
        <f t="shared" si="45"/>
        <v>1739.3215050755384</v>
      </c>
      <c r="AH99" s="29">
        <f t="shared" si="46"/>
        <v>-0.60430000000000017</v>
      </c>
      <c r="AI99" s="29">
        <f t="shared" si="47"/>
        <v>-0.55087271929824555</v>
      </c>
      <c r="AJ99" s="49">
        <f t="shared" si="48"/>
        <v>-5.342728070175462E-2</v>
      </c>
      <c r="AK99" s="30"/>
      <c r="AL99" s="38">
        <f t="shared" si="62"/>
        <v>0.99989796362523531</v>
      </c>
      <c r="AM99" s="38">
        <f t="shared" si="56"/>
        <v>37.799999999999997</v>
      </c>
    </row>
    <row r="100" spans="1:39">
      <c r="A100">
        <v>99</v>
      </c>
      <c r="B100" s="3">
        <v>-0.38109999999999999</v>
      </c>
      <c r="G100" s="29">
        <f t="shared" si="53"/>
        <v>208.50936010809284</v>
      </c>
      <c r="H100" s="29">
        <f t="shared" si="54"/>
        <v>209.57021398557023</v>
      </c>
      <c r="I100" s="16">
        <f t="shared" si="66"/>
        <v>-0.62640000000000007</v>
      </c>
      <c r="J100" s="16">
        <f t="shared" si="57"/>
        <v>-0.40347037037037037</v>
      </c>
      <c r="K100" s="54">
        <f t="shared" si="60"/>
        <v>-0.2229296296296297</v>
      </c>
      <c r="L100" s="17"/>
      <c r="M100" s="38">
        <f t="shared" si="51"/>
        <v>0.92263672026875365</v>
      </c>
      <c r="N100" s="38">
        <f t="shared" si="59"/>
        <v>3.3250000000000002</v>
      </c>
      <c r="O100" s="42"/>
      <c r="P100" s="45"/>
      <c r="Q100" s="38"/>
      <c r="R100" s="13"/>
      <c r="T100" s="29">
        <f t="shared" ref="T100:U115" si="67">T99+6.3651232648644</f>
        <v>622.24237232427947</v>
      </c>
      <c r="U100" s="29">
        <f t="shared" si="67"/>
        <v>625.4249339567117</v>
      </c>
      <c r="V100" s="29">
        <f t="shared" si="63"/>
        <v>-0.52755000000000007</v>
      </c>
      <c r="W100" s="29">
        <f t="shared" si="64"/>
        <v>-0.44708280423280417</v>
      </c>
      <c r="X100" s="49">
        <f t="shared" si="65"/>
        <v>-8.0467195767195909E-2</v>
      </c>
      <c r="Y100" s="30"/>
      <c r="Z100" s="38">
        <f t="shared" si="52"/>
        <v>0.44025051662963133</v>
      </c>
      <c r="AA100" s="38">
        <f t="shared" si="58"/>
        <v>-3.8</v>
      </c>
      <c r="AD100" s="13"/>
      <c r="AF100" s="29">
        <f t="shared" si="44"/>
        <v>1748.8691899728351</v>
      </c>
      <c r="AG100" s="29">
        <f t="shared" si="45"/>
        <v>1758.4168748701316</v>
      </c>
      <c r="AH100" s="29">
        <f t="shared" si="46"/>
        <v>-0.41944210526315789</v>
      </c>
      <c r="AI100" s="29">
        <f t="shared" si="47"/>
        <v>-0.53885342105263156</v>
      </c>
      <c r="AJ100" s="49">
        <f t="shared" si="48"/>
        <v>0.11941131578947367</v>
      </c>
      <c r="AK100" s="30"/>
      <c r="AL100" s="38">
        <f t="shared" si="62"/>
        <v>0.77514852476889851</v>
      </c>
      <c r="AM100" s="38">
        <f t="shared" si="56"/>
        <v>37.799999999999997</v>
      </c>
    </row>
    <row r="101" spans="1:39">
      <c r="A101">
        <v>100</v>
      </c>
      <c r="B101" s="3">
        <v>-0.54290000000000005</v>
      </c>
      <c r="G101" s="29">
        <f t="shared" si="53"/>
        <v>210.63106786304763</v>
      </c>
      <c r="H101" s="29">
        <f t="shared" si="54"/>
        <v>211.69192174052503</v>
      </c>
      <c r="I101" s="16">
        <f t="shared" si="66"/>
        <v>-0.39385000000000003</v>
      </c>
      <c r="J101" s="16">
        <f t="shared" si="57"/>
        <v>-0.41009259259259268</v>
      </c>
      <c r="K101" s="54">
        <f t="shared" si="60"/>
        <v>1.6242592592592642E-2</v>
      </c>
      <c r="L101" s="17"/>
      <c r="M101" s="38">
        <f t="shared" si="51"/>
        <v>0.45887672389112355</v>
      </c>
      <c r="N101" s="38">
        <f t="shared" si="59"/>
        <v>3.3250000000000002</v>
      </c>
      <c r="O101" s="42"/>
      <c r="P101" s="45"/>
      <c r="Q101" s="38"/>
      <c r="R101" s="13"/>
      <c r="T101" s="29">
        <f t="shared" si="67"/>
        <v>628.60749558914392</v>
      </c>
      <c r="U101" s="29">
        <f t="shared" si="67"/>
        <v>631.79005722157615</v>
      </c>
      <c r="V101" s="29">
        <f t="shared" si="63"/>
        <v>-0.39398333333333335</v>
      </c>
      <c r="W101" s="29">
        <f t="shared" si="64"/>
        <v>-0.43997698412698416</v>
      </c>
      <c r="X101" s="49">
        <f t="shared" si="65"/>
        <v>4.5993650793650809E-2</v>
      </c>
      <c r="Y101" s="30"/>
      <c r="Z101" s="38">
        <f t="shared" si="52"/>
        <v>0.914394375073045</v>
      </c>
      <c r="AA101" s="38">
        <f t="shared" si="58"/>
        <v>-3.8</v>
      </c>
      <c r="AD101" s="13"/>
      <c r="AF101" s="29">
        <f t="shared" si="44"/>
        <v>1767.9645597674282</v>
      </c>
      <c r="AG101" s="29">
        <f t="shared" si="45"/>
        <v>1777.5122446647247</v>
      </c>
      <c r="AH101" s="29">
        <f t="shared" si="46"/>
        <v>-0.450465</v>
      </c>
      <c r="AI101" s="29">
        <f t="shared" si="47"/>
        <v>-0.50304640350877194</v>
      </c>
      <c r="AJ101" s="49">
        <f t="shared" si="48"/>
        <v>5.258140350877194E-2</v>
      </c>
      <c r="AK101" s="30"/>
      <c r="AL101" s="38">
        <f t="shared" si="62"/>
        <v>0.187698476356945</v>
      </c>
      <c r="AM101" s="38">
        <f t="shared" si="56"/>
        <v>37.799999999999997</v>
      </c>
    </row>
    <row r="102" spans="1:39">
      <c r="A102">
        <v>101</v>
      </c>
      <c r="B102" s="3">
        <v>-0.49890000000000001</v>
      </c>
      <c r="G102" s="29">
        <f t="shared" si="53"/>
        <v>212.75277561800243</v>
      </c>
      <c r="H102" s="29">
        <f t="shared" si="54"/>
        <v>213.81362949547983</v>
      </c>
      <c r="I102" s="16">
        <f t="shared" si="66"/>
        <v>-0.34620000000000001</v>
      </c>
      <c r="J102" s="16">
        <f t="shared" si="57"/>
        <v>-0.43583703703703708</v>
      </c>
      <c r="K102" s="54">
        <f t="shared" si="60"/>
        <v>8.9637037037037071E-2</v>
      </c>
      <c r="L102" s="17"/>
      <c r="M102" s="38">
        <f t="shared" si="51"/>
        <v>-0.21959679144187122</v>
      </c>
      <c r="N102" s="38">
        <f t="shared" si="59"/>
        <v>3.3250000000000002</v>
      </c>
      <c r="O102" s="42"/>
      <c r="P102" s="45"/>
      <c r="Q102" s="38"/>
      <c r="R102" s="13"/>
      <c r="T102" s="29">
        <f t="shared" si="67"/>
        <v>634.97261885400837</v>
      </c>
      <c r="U102" s="29">
        <f t="shared" si="67"/>
        <v>638.1551804864406</v>
      </c>
      <c r="V102" s="29">
        <f t="shared" si="63"/>
        <v>-0.49392857142857144</v>
      </c>
      <c r="W102" s="29">
        <f t="shared" si="64"/>
        <v>-0.42843624338624337</v>
      </c>
      <c r="X102" s="49">
        <f t="shared" si="65"/>
        <v>-6.5492328042328074E-2</v>
      </c>
      <c r="Y102" s="30"/>
      <c r="Z102" s="38">
        <f t="shared" si="52"/>
        <v>0.96068294305826629</v>
      </c>
      <c r="AA102" s="38">
        <f t="shared" si="58"/>
        <v>-3.8</v>
      </c>
      <c r="AD102" s="13"/>
      <c r="AF102" s="29">
        <f t="shared" si="44"/>
        <v>1787.0599295620214</v>
      </c>
      <c r="AG102" s="29">
        <f t="shared" si="45"/>
        <v>1796.6076144593178</v>
      </c>
      <c r="AH102" s="29">
        <f t="shared" ref="AH102:AH112" si="68">AVERAGEIFS(TempDev,Year,"&gt;"&amp;AF102,Year,"&lt;="&amp;AF103)</f>
        <v>-0.39939473684210525</v>
      </c>
      <c r="AI102" s="29">
        <f t="shared" ref="AI102:AI108" si="69">AVERAGE(AH98:AH106)</f>
        <v>-0.45834874269005849</v>
      </c>
      <c r="AJ102" s="49">
        <f t="shared" ref="AJ102:AJ108" si="70">AH102-AI102</f>
        <v>5.8954005847953239E-2</v>
      </c>
      <c r="AK102" s="30"/>
      <c r="AL102" s="38">
        <f t="shared" si="62"/>
        <v>-0.48757777517862394</v>
      </c>
      <c r="AM102" s="38">
        <f t="shared" si="56"/>
        <v>37.799999999999997</v>
      </c>
    </row>
    <row r="103" spans="1:39">
      <c r="A103">
        <v>102</v>
      </c>
      <c r="B103" s="3">
        <v>-0.3473</v>
      </c>
      <c r="G103" s="29">
        <f t="shared" si="53"/>
        <v>214.87448337295723</v>
      </c>
      <c r="H103" s="29">
        <f t="shared" si="54"/>
        <v>215.93533725043463</v>
      </c>
      <c r="I103" s="16">
        <f t="shared" si="66"/>
        <v>-0.42205000000000004</v>
      </c>
      <c r="J103" s="16">
        <f t="shared" si="57"/>
        <v>-0.45835925925925924</v>
      </c>
      <c r="K103" s="54">
        <f t="shared" si="60"/>
        <v>3.6309259259259208E-2</v>
      </c>
      <c r="L103" s="17"/>
      <c r="M103" s="38">
        <f t="shared" si="51"/>
        <v>-0.79531852751280196</v>
      </c>
      <c r="N103" s="38">
        <f t="shared" si="59"/>
        <v>3.3250000000000002</v>
      </c>
      <c r="O103" s="42"/>
      <c r="P103" s="45"/>
      <c r="Q103" s="38"/>
      <c r="R103" s="13"/>
      <c r="T103" s="29">
        <f t="shared" si="67"/>
        <v>641.33774211887282</v>
      </c>
      <c r="U103" s="29">
        <f t="shared" si="67"/>
        <v>644.52030375130505</v>
      </c>
      <c r="V103" s="29">
        <f t="shared" si="63"/>
        <v>-0.56971666666666665</v>
      </c>
      <c r="W103" s="29">
        <f t="shared" si="64"/>
        <v>-0.39540740740740743</v>
      </c>
      <c r="X103" s="49">
        <f t="shared" si="65"/>
        <v>-0.17430925925925922</v>
      </c>
      <c r="Y103" s="30"/>
      <c r="Z103" s="38">
        <f t="shared" si="52"/>
        <v>0.55745728518490301</v>
      </c>
      <c r="AA103" s="38">
        <f t="shared" si="58"/>
        <v>-3.8</v>
      </c>
      <c r="AD103" s="13"/>
      <c r="AF103" s="29">
        <f t="shared" si="44"/>
        <v>1806.1552993566145</v>
      </c>
      <c r="AG103" s="29">
        <f t="shared" si="45"/>
        <v>1815.7029842539109</v>
      </c>
      <c r="AH103" s="29">
        <f t="shared" si="68"/>
        <v>-0.60921052631578942</v>
      </c>
      <c r="AI103" s="29">
        <f t="shared" si="69"/>
        <v>-0.43947798245614034</v>
      </c>
      <c r="AJ103" s="49">
        <f t="shared" si="70"/>
        <v>-0.16973254385964909</v>
      </c>
      <c r="AK103" s="30"/>
      <c r="AL103" s="38">
        <f t="shared" si="62"/>
        <v>-0.93471096688474653</v>
      </c>
      <c r="AM103" s="38">
        <f t="shared" si="56"/>
        <v>37.799999999999997</v>
      </c>
    </row>
    <row r="104" spans="1:39">
      <c r="A104">
        <v>103</v>
      </c>
      <c r="B104" s="3">
        <v>-0.28289999999999998</v>
      </c>
      <c r="G104" s="29">
        <f t="shared" si="53"/>
        <v>216.99619112791203</v>
      </c>
      <c r="H104" s="29">
        <f t="shared" si="54"/>
        <v>218.05704500538943</v>
      </c>
      <c r="I104" s="16">
        <f t="shared" si="66"/>
        <v>-0.39753333333333329</v>
      </c>
      <c r="J104" s="16">
        <f t="shared" si="57"/>
        <v>-0.44147592592592594</v>
      </c>
      <c r="K104" s="54">
        <f t="shared" si="60"/>
        <v>4.3942592592592644E-2</v>
      </c>
      <c r="L104" s="17"/>
      <c r="M104" s="38">
        <f t="shared" si="51"/>
        <v>-0.99890188557953319</v>
      </c>
      <c r="N104" s="38">
        <f t="shared" si="59"/>
        <v>3.3250000000000002</v>
      </c>
      <c r="O104" s="42"/>
      <c r="P104" s="45"/>
      <c r="Q104" s="38"/>
      <c r="R104" s="13"/>
      <c r="T104" s="29">
        <f t="shared" si="67"/>
        <v>647.70286538373728</v>
      </c>
      <c r="U104" s="29">
        <f t="shared" si="67"/>
        <v>650.8854270161695</v>
      </c>
      <c r="V104" s="29">
        <f t="shared" si="63"/>
        <v>-0.38481428571428566</v>
      </c>
      <c r="W104" s="29">
        <f t="shared" si="64"/>
        <v>-0.37535740740740736</v>
      </c>
      <c r="X104" s="49">
        <f t="shared" si="65"/>
        <v>-9.4568783068783024E-3</v>
      </c>
      <c r="Y104" s="30"/>
      <c r="Z104" s="38">
        <f t="shared" si="52"/>
        <v>-0.10660883187411106</v>
      </c>
      <c r="AA104" s="38">
        <f t="shared" si="58"/>
        <v>-3.8</v>
      </c>
      <c r="AD104" s="13"/>
      <c r="AF104" s="29">
        <f t="shared" si="44"/>
        <v>1825.2506691512076</v>
      </c>
      <c r="AG104" s="29">
        <f t="shared" si="45"/>
        <v>1834.7983540485041</v>
      </c>
      <c r="AH104" s="29">
        <f t="shared" si="68"/>
        <v>-0.50813684210526322</v>
      </c>
      <c r="AI104" s="29">
        <f t="shared" si="69"/>
        <v>-0.3823697953216374</v>
      </c>
      <c r="AJ104" s="49">
        <f t="shared" si="70"/>
        <v>-0.12576704678362582</v>
      </c>
      <c r="AK104" s="30"/>
      <c r="AL104" s="38">
        <f t="shared" si="62"/>
        <v>-0.94448250903023467</v>
      </c>
      <c r="AM104" s="38">
        <f t="shared" si="56"/>
        <v>37.799999999999997</v>
      </c>
    </row>
    <row r="105" spans="1:39">
      <c r="A105">
        <v>104</v>
      </c>
      <c r="B105" s="3">
        <v>-0.2581</v>
      </c>
      <c r="G105" s="29">
        <f t="shared" si="53"/>
        <v>219.11789888286683</v>
      </c>
      <c r="H105" s="29">
        <f t="shared" si="54"/>
        <v>220.17875276034422</v>
      </c>
      <c r="I105" s="16">
        <f t="shared" si="66"/>
        <v>-0.50409999999999999</v>
      </c>
      <c r="J105" s="16">
        <f t="shared" si="57"/>
        <v>-0.405287037037037</v>
      </c>
      <c r="K105" s="54">
        <f t="shared" si="60"/>
        <v>-9.8812962962962991E-2</v>
      </c>
      <c r="L105" s="17"/>
      <c r="M105" s="38">
        <f t="shared" si="51"/>
        <v>-0.73508794982575854</v>
      </c>
      <c r="N105" s="38">
        <f t="shared" si="59"/>
        <v>3.3250000000000002</v>
      </c>
      <c r="O105" s="42"/>
      <c r="P105" s="45"/>
      <c r="Q105" s="38"/>
      <c r="R105" s="13"/>
      <c r="T105" s="29">
        <f t="shared" si="67"/>
        <v>654.06798864860173</v>
      </c>
      <c r="U105" s="29">
        <f t="shared" si="67"/>
        <v>657.25055028103395</v>
      </c>
      <c r="V105" s="29">
        <f t="shared" si="63"/>
        <v>-0.27143333333333336</v>
      </c>
      <c r="W105" s="29">
        <f t="shared" si="64"/>
        <v>-0.35339999999999999</v>
      </c>
      <c r="X105" s="49">
        <f t="shared" si="65"/>
        <v>8.1966666666666632E-2</v>
      </c>
      <c r="Y105" s="30"/>
      <c r="Z105" s="38">
        <f t="shared" si="52"/>
        <v>-0.72079149167403744</v>
      </c>
      <c r="AA105" s="38">
        <f t="shared" si="58"/>
        <v>-3.8</v>
      </c>
      <c r="AD105" s="13"/>
      <c r="AF105" s="29">
        <f t="shared" si="44"/>
        <v>1844.3460389458007</v>
      </c>
      <c r="AG105" s="29">
        <f t="shared" si="45"/>
        <v>1853.8937238430972</v>
      </c>
      <c r="AH105" s="29">
        <f t="shared" si="68"/>
        <v>-0.36862631578947369</v>
      </c>
      <c r="AI105" s="29">
        <f t="shared" si="69"/>
        <v>-0.3469434795321637</v>
      </c>
      <c r="AJ105" s="49">
        <f t="shared" si="70"/>
        <v>-2.168283625730999E-2</v>
      </c>
      <c r="AK105" s="30"/>
      <c r="AL105" s="38">
        <f t="shared" si="62"/>
        <v>-0.51232018844662053</v>
      </c>
      <c r="AM105" s="38">
        <f t="shared" si="56"/>
        <v>37.799999999999997</v>
      </c>
    </row>
    <row r="106" spans="1:39">
      <c r="A106">
        <v>105</v>
      </c>
      <c r="B106" s="3">
        <v>-0.24610000000000001</v>
      </c>
      <c r="G106" s="29">
        <f t="shared" si="53"/>
        <v>221.23960663782162</v>
      </c>
      <c r="H106" s="29">
        <f t="shared" si="54"/>
        <v>222.30046051529902</v>
      </c>
      <c r="I106" s="16">
        <f t="shared" si="66"/>
        <v>-0.44325000000000003</v>
      </c>
      <c r="J106" s="16">
        <f t="shared" si="57"/>
        <v>-0.40234259259259259</v>
      </c>
      <c r="K106" s="54">
        <f t="shared" si="60"/>
        <v>-4.0907407407407448E-2</v>
      </c>
      <c r="L106" s="17"/>
      <c r="M106" s="38">
        <f t="shared" si="51"/>
        <v>-0.12731819275608278</v>
      </c>
      <c r="N106" s="38">
        <f t="shared" si="59"/>
        <v>3.3250000000000002</v>
      </c>
      <c r="O106" s="42"/>
      <c r="P106" s="45"/>
      <c r="Q106" s="38"/>
      <c r="R106" s="13"/>
      <c r="T106" s="29">
        <f t="shared" si="67"/>
        <v>660.43311191346618</v>
      </c>
      <c r="U106" s="29">
        <f t="shared" si="67"/>
        <v>663.6156735458984</v>
      </c>
      <c r="V106" s="29">
        <f t="shared" si="63"/>
        <v>-0.27438333333333337</v>
      </c>
      <c r="W106" s="29">
        <f t="shared" si="64"/>
        <v>-0.3285637566137567</v>
      </c>
      <c r="X106" s="49">
        <f t="shared" si="65"/>
        <v>5.4180423280423329E-2</v>
      </c>
      <c r="Y106" s="30"/>
      <c r="Z106" s="38">
        <f t="shared" si="52"/>
        <v>-0.99770780181454566</v>
      </c>
      <c r="AA106" s="38">
        <f t="shared" si="58"/>
        <v>-3.8</v>
      </c>
      <c r="AD106" s="13"/>
      <c r="AF106" s="29">
        <f t="shared" si="44"/>
        <v>1863.4414087403939</v>
      </c>
      <c r="AG106" s="29">
        <f t="shared" si="45"/>
        <v>1872.9890936376903</v>
      </c>
      <c r="AH106" s="29">
        <f t="shared" si="68"/>
        <v>-0.27327368421052628</v>
      </c>
      <c r="AI106" s="29">
        <f t="shared" si="69"/>
        <v>-0.30513801169590649</v>
      </c>
      <c r="AJ106" s="49">
        <f t="shared" si="70"/>
        <v>3.1864327485380206E-2</v>
      </c>
      <c r="AK106" s="30"/>
      <c r="AL106" s="38">
        <f t="shared" si="62"/>
        <v>0.15956244211582946</v>
      </c>
      <c r="AM106" s="38">
        <f t="shared" si="56"/>
        <v>37.799999999999997</v>
      </c>
    </row>
    <row r="107" spans="1:39">
      <c r="A107">
        <v>106</v>
      </c>
      <c r="B107" s="3">
        <v>-0.25519999999999998</v>
      </c>
      <c r="G107" s="29">
        <f t="shared" si="53"/>
        <v>223.36131439277642</v>
      </c>
      <c r="H107" s="29">
        <f t="shared" si="54"/>
        <v>224.42216827025382</v>
      </c>
      <c r="I107" s="16">
        <f t="shared" si="66"/>
        <v>-0.44179999999999997</v>
      </c>
      <c r="J107" s="16">
        <f t="shared" si="57"/>
        <v>-0.39589259259259252</v>
      </c>
      <c r="K107" s="54">
        <f t="shared" si="60"/>
        <v>-4.5907407407407452E-2</v>
      </c>
      <c r="L107" s="17"/>
      <c r="M107" s="38">
        <f t="shared" si="51"/>
        <v>0.54002516168843262</v>
      </c>
      <c r="N107" s="38">
        <f t="shared" si="59"/>
        <v>3.3250000000000002</v>
      </c>
      <c r="O107" s="42"/>
      <c r="P107" s="45"/>
      <c r="Q107" s="38"/>
      <c r="R107" s="13"/>
      <c r="T107" s="29">
        <f t="shared" si="67"/>
        <v>666.79823517833063</v>
      </c>
      <c r="U107" s="29">
        <f t="shared" si="67"/>
        <v>669.98079681076285</v>
      </c>
      <c r="V107" s="29">
        <f t="shared" si="63"/>
        <v>-0.20705714285714286</v>
      </c>
      <c r="W107" s="29">
        <f t="shared" si="64"/>
        <v>-0.29152910052910053</v>
      </c>
      <c r="X107" s="49">
        <f t="shared" si="65"/>
        <v>8.447195767195767E-2</v>
      </c>
      <c r="Y107" s="30"/>
      <c r="Z107" s="38">
        <f t="shared" si="52"/>
        <v>-0.8077855431989317</v>
      </c>
      <c r="AA107" s="38">
        <f t="shared" si="58"/>
        <v>-3.8</v>
      </c>
      <c r="AD107" s="13"/>
      <c r="AF107" s="29">
        <f t="shared" si="44"/>
        <v>1882.536778534987</v>
      </c>
      <c r="AG107" s="29">
        <f t="shared" si="45"/>
        <v>1892.0844634322834</v>
      </c>
      <c r="AH107" s="29">
        <f t="shared" si="68"/>
        <v>-0.32245263157894732</v>
      </c>
      <c r="AI107" s="29">
        <f t="shared" si="69"/>
        <v>-0.279432485380117</v>
      </c>
      <c r="AJ107" s="49">
        <f t="shared" si="70"/>
        <v>-4.3020146198830322E-2</v>
      </c>
      <c r="AK107" s="30"/>
      <c r="AL107" s="38">
        <f t="shared" si="62"/>
        <v>0.7567840326732711</v>
      </c>
      <c r="AM107" s="38">
        <f t="shared" si="56"/>
        <v>37.799999999999997</v>
      </c>
    </row>
    <row r="108" spans="1:39">
      <c r="A108">
        <v>107</v>
      </c>
      <c r="B108" s="3">
        <v>-0.2878</v>
      </c>
      <c r="G108" s="29">
        <f t="shared" si="53"/>
        <v>225.48302214773122</v>
      </c>
      <c r="H108" s="29">
        <f t="shared" si="54"/>
        <v>226.54387602520862</v>
      </c>
      <c r="I108" s="16">
        <f t="shared" si="66"/>
        <v>-0.39810000000000001</v>
      </c>
      <c r="J108" s="16">
        <f t="shared" si="57"/>
        <v>-0.4243351851851852</v>
      </c>
      <c r="K108" s="54">
        <f t="shared" si="60"/>
        <v>2.6235185185185195E-2</v>
      </c>
      <c r="L108" s="17"/>
      <c r="M108" s="38">
        <f t="shared" si="51"/>
        <v>0.95468474126768332</v>
      </c>
      <c r="N108" s="38">
        <f t="shared" si="59"/>
        <v>3.3250000000000002</v>
      </c>
      <c r="O108" s="42"/>
      <c r="P108" s="45"/>
      <c r="Q108" s="38"/>
      <c r="R108" s="13"/>
      <c r="T108" s="29">
        <f t="shared" si="67"/>
        <v>673.16335844319508</v>
      </c>
      <c r="U108" s="29">
        <f t="shared" si="67"/>
        <v>676.3459200756273</v>
      </c>
      <c r="V108" s="29">
        <f t="shared" si="63"/>
        <v>-0.25535000000000002</v>
      </c>
      <c r="W108" s="29">
        <f t="shared" si="64"/>
        <v>-0.24468835978835982</v>
      </c>
      <c r="X108" s="49">
        <f t="shared" si="65"/>
        <v>-1.0661640211640205E-2</v>
      </c>
      <c r="Y108" s="30"/>
      <c r="Z108" s="38">
        <f t="shared" si="52"/>
        <v>-0.23989145138421408</v>
      </c>
      <c r="AA108" s="38">
        <f t="shared" si="58"/>
        <v>-3.8</v>
      </c>
      <c r="AD108" s="13"/>
      <c r="AF108" s="29">
        <f t="shared" ref="AF108:AF122" si="71">AF107+19.0953697945932</f>
        <v>1901.6321483295801</v>
      </c>
      <c r="AG108" s="53">
        <f t="shared" ref="AG108:AG122" si="72">AG107+19.0953697945932</f>
        <v>1911.1798332268766</v>
      </c>
      <c r="AH108" s="29">
        <f t="shared" si="68"/>
        <v>-9.0326315789473699E-2</v>
      </c>
      <c r="AI108" s="29">
        <f t="shared" si="69"/>
        <v>-0.21826464912280699</v>
      </c>
      <c r="AJ108" s="49">
        <f t="shared" si="70"/>
        <v>0.12793833333333329</v>
      </c>
      <c r="AK108" s="30"/>
      <c r="AL108" s="38">
        <f t="shared" si="62"/>
        <v>0.99989796362523486</v>
      </c>
      <c r="AM108" s="38">
        <f t="shared" si="56"/>
        <v>37.799999999999997</v>
      </c>
    </row>
    <row r="109" spans="1:39">
      <c r="A109">
        <v>108</v>
      </c>
      <c r="B109" s="3">
        <v>-0.45340000000000003</v>
      </c>
      <c r="G109" s="29">
        <f t="shared" si="53"/>
        <v>227.60472990268602</v>
      </c>
      <c r="H109" s="29">
        <f t="shared" si="54"/>
        <v>228.66558378016342</v>
      </c>
      <c r="I109" s="16">
        <f t="shared" si="66"/>
        <v>-0.30069999999999997</v>
      </c>
      <c r="J109" s="16">
        <f t="shared" si="57"/>
        <v>-0.43467037037037037</v>
      </c>
      <c r="K109" s="54">
        <f t="shared" si="60"/>
        <v>0.13397037037037041</v>
      </c>
      <c r="L109" s="17"/>
      <c r="M109" s="38">
        <f t="shared" si="51"/>
        <v>0.92263672026876198</v>
      </c>
      <c r="N109" s="38">
        <f t="shared" si="59"/>
        <v>3.3250000000000002</v>
      </c>
      <c r="O109" s="42"/>
      <c r="P109" s="45"/>
      <c r="Q109" s="38"/>
      <c r="R109" s="13"/>
      <c r="T109" s="29">
        <f t="shared" si="67"/>
        <v>679.52848170805953</v>
      </c>
      <c r="U109" s="29">
        <f t="shared" si="67"/>
        <v>682.71104334049176</v>
      </c>
      <c r="V109" s="29">
        <f t="shared" si="63"/>
        <v>-0.32993333333333336</v>
      </c>
      <c r="W109" s="29">
        <f t="shared" si="64"/>
        <v>-0.22630899470899474</v>
      </c>
      <c r="X109" s="49">
        <f t="shared" si="65"/>
        <v>-0.10362433862433862</v>
      </c>
      <c r="Y109" s="30"/>
      <c r="Z109" s="38">
        <f t="shared" si="52"/>
        <v>0.44025051662966302</v>
      </c>
      <c r="AA109" s="38">
        <f t="shared" si="58"/>
        <v>-3.8</v>
      </c>
      <c r="AD109" s="13"/>
      <c r="AF109" s="29">
        <f t="shared" si="71"/>
        <v>1920.7275181241732</v>
      </c>
      <c r="AG109" s="29">
        <f t="shared" si="72"/>
        <v>1930.2752030214697</v>
      </c>
      <c r="AH109" s="29">
        <f t="shared" si="68"/>
        <v>-0.10060526315789473</v>
      </c>
      <c r="AI109" s="29"/>
      <c r="AJ109" s="29"/>
      <c r="AK109" s="30"/>
      <c r="AL109" s="38">
        <f t="shared" si="62"/>
        <v>0.77514852476891993</v>
      </c>
      <c r="AM109" s="38">
        <f t="shared" si="56"/>
        <v>37.799999999999997</v>
      </c>
    </row>
    <row r="110" spans="1:39">
      <c r="A110">
        <v>109</v>
      </c>
      <c r="B110" s="3">
        <v>-0.56979999999999997</v>
      </c>
      <c r="G110" s="29">
        <f t="shared" si="53"/>
        <v>229.72643765764082</v>
      </c>
      <c r="H110" s="29">
        <f t="shared" si="54"/>
        <v>230.78729153511821</v>
      </c>
      <c r="I110" s="16">
        <f t="shared" si="66"/>
        <v>-0.36735000000000001</v>
      </c>
      <c r="J110" s="16">
        <f t="shared" si="57"/>
        <v>-0.41725925925925922</v>
      </c>
      <c r="K110" s="54">
        <f t="shared" si="60"/>
        <v>4.9909259259259209E-2</v>
      </c>
      <c r="L110" s="17"/>
      <c r="M110" s="38">
        <f t="shared" si="51"/>
        <v>0.4588767238911427</v>
      </c>
      <c r="N110" s="38">
        <f t="shared" si="59"/>
        <v>3.3250000000000002</v>
      </c>
      <c r="O110" s="42"/>
      <c r="P110" s="45"/>
      <c r="Q110" s="38"/>
      <c r="R110" s="13"/>
      <c r="T110" s="29">
        <f t="shared" si="67"/>
        <v>685.89360497292398</v>
      </c>
      <c r="U110" s="29">
        <f t="shared" si="67"/>
        <v>689.07616660535621</v>
      </c>
      <c r="V110" s="29">
        <f t="shared" si="63"/>
        <v>-0.17045714285714283</v>
      </c>
      <c r="W110" s="29">
        <f t="shared" si="64"/>
        <v>-0.22330158730158731</v>
      </c>
      <c r="X110" s="49">
        <f t="shared" si="65"/>
        <v>5.2844444444444472E-2</v>
      </c>
      <c r="Y110" s="30"/>
      <c r="Z110" s="38">
        <f t="shared" si="52"/>
        <v>0.91439437507305921</v>
      </c>
      <c r="AA110" s="38">
        <f t="shared" si="58"/>
        <v>-3.8</v>
      </c>
      <c r="AD110" s="13"/>
      <c r="AF110" s="29">
        <f t="shared" si="71"/>
        <v>1939.8228879187664</v>
      </c>
      <c r="AG110" s="29">
        <f t="shared" si="72"/>
        <v>1949.3705728160628</v>
      </c>
      <c r="AH110" s="29">
        <f t="shared" si="68"/>
        <v>-7.4215789473684193E-2</v>
      </c>
      <c r="AI110" s="29"/>
      <c r="AJ110" s="29"/>
      <c r="AK110" s="30"/>
      <c r="AL110" s="38">
        <f t="shared" si="62"/>
        <v>0.18769847635697798</v>
      </c>
      <c r="AM110" s="38">
        <f t="shared" si="56"/>
        <v>37.799999999999997</v>
      </c>
    </row>
    <row r="111" spans="1:39">
      <c r="A111">
        <v>110</v>
      </c>
      <c r="B111" s="3">
        <v>-0.38440000000000002</v>
      </c>
      <c r="G111" s="29">
        <f t="shared" si="53"/>
        <v>231.84814541259561</v>
      </c>
      <c r="H111" s="29">
        <f t="shared" si="54"/>
        <v>232.90899929007301</v>
      </c>
      <c r="I111" s="16">
        <f t="shared" si="66"/>
        <v>-0.28815000000000002</v>
      </c>
      <c r="J111" s="16">
        <f t="shared" si="57"/>
        <v>-0.39362592592592593</v>
      </c>
      <c r="K111" s="54">
        <f t="shared" si="60"/>
        <v>0.10547592592592592</v>
      </c>
      <c r="L111" s="17"/>
      <c r="M111" s="38">
        <f t="shared" si="51"/>
        <v>-0.21959679144196109</v>
      </c>
      <c r="N111" s="38">
        <f t="shared" si="59"/>
        <v>3.3250000000000002</v>
      </c>
      <c r="O111" s="42"/>
      <c r="P111" s="45"/>
      <c r="Q111" s="38"/>
      <c r="R111" s="13"/>
      <c r="T111" s="29">
        <f t="shared" si="67"/>
        <v>692.25872823778843</v>
      </c>
      <c r="U111" s="29">
        <f t="shared" si="67"/>
        <v>695.44128987022066</v>
      </c>
      <c r="V111" s="29">
        <f t="shared" si="63"/>
        <v>-0.16061666666666666</v>
      </c>
      <c r="W111" s="29">
        <f t="shared" si="64"/>
        <v>-0.2248526455026455</v>
      </c>
      <c r="X111" s="49">
        <f t="shared" si="65"/>
        <v>6.4235978835978841E-2</v>
      </c>
      <c r="Y111" s="30"/>
      <c r="Z111" s="38">
        <f t="shared" si="52"/>
        <v>0.96068294305825641</v>
      </c>
      <c r="AA111" s="38">
        <f t="shared" si="58"/>
        <v>-3.8</v>
      </c>
      <c r="AD111" s="13"/>
      <c r="AF111" s="29">
        <f t="shared" si="71"/>
        <v>1958.9182577133595</v>
      </c>
      <c r="AG111" s="29">
        <f t="shared" si="72"/>
        <v>1968.4659426106559</v>
      </c>
      <c r="AH111" s="29">
        <f t="shared" si="68"/>
        <v>-0.16804499999999997</v>
      </c>
      <c r="AI111" s="29"/>
      <c r="AJ111" s="29"/>
      <c r="AK111" s="30"/>
      <c r="AL111" s="38">
        <f t="shared" si="62"/>
        <v>-0.48757777517859541</v>
      </c>
      <c r="AM111" s="38">
        <f t="shared" si="56"/>
        <v>37.799999999999997</v>
      </c>
    </row>
    <row r="112" spans="1:39">
      <c r="A112">
        <v>111</v>
      </c>
      <c r="B112" s="3">
        <v>-0.28010000000000002</v>
      </c>
      <c r="G112" s="29">
        <f t="shared" si="53"/>
        <v>233.96985316755041</v>
      </c>
      <c r="H112" s="29">
        <f t="shared" si="54"/>
        <v>235.03070704502781</v>
      </c>
      <c r="I112" s="16">
        <f t="shared" si="66"/>
        <v>-0.67803333333333338</v>
      </c>
      <c r="J112" s="16">
        <f t="shared" si="57"/>
        <v>-0.37809259259259265</v>
      </c>
      <c r="K112" s="54">
        <f t="shared" si="60"/>
        <v>-0.29994074074074073</v>
      </c>
      <c r="L112" s="17"/>
      <c r="M112" s="38">
        <f t="shared" si="51"/>
        <v>-0.79531852751271992</v>
      </c>
      <c r="N112" s="38">
        <f t="shared" si="59"/>
        <v>3.3250000000000002</v>
      </c>
      <c r="O112" s="42"/>
      <c r="P112" s="45"/>
      <c r="Q112" s="38"/>
      <c r="R112" s="13"/>
      <c r="T112" s="29">
        <f t="shared" si="67"/>
        <v>698.62385150265288</v>
      </c>
      <c r="U112" s="29">
        <f t="shared" si="67"/>
        <v>701.80641313508511</v>
      </c>
      <c r="V112" s="29">
        <f t="shared" si="63"/>
        <v>-0.14815</v>
      </c>
      <c r="W112" s="29">
        <f t="shared" si="64"/>
        <v>-0.22787777777777776</v>
      </c>
      <c r="X112" s="49">
        <f t="shared" si="65"/>
        <v>7.9727777777777759E-2</v>
      </c>
      <c r="Y112" s="30"/>
      <c r="Z112" s="38">
        <f t="shared" si="52"/>
        <v>0.55745728518485005</v>
      </c>
      <c r="AA112" s="38">
        <f t="shared" si="58"/>
        <v>-3.8</v>
      </c>
      <c r="AD112" s="13"/>
      <c r="AF112" s="29">
        <f t="shared" si="71"/>
        <v>1978.0136275079526</v>
      </c>
      <c r="AG112" s="29">
        <f t="shared" si="72"/>
        <v>1987.5613124052491</v>
      </c>
      <c r="AH112" s="29">
        <f t="shared" si="68"/>
        <v>-5.8700000000000002E-2</v>
      </c>
      <c r="AI112" s="29"/>
      <c r="AJ112" s="29"/>
      <c r="AK112" s="30"/>
      <c r="AL112" s="38">
        <f t="shared" si="62"/>
        <v>-0.93471096688473498</v>
      </c>
      <c r="AM112" s="38">
        <f t="shared" si="56"/>
        <v>37.799999999999997</v>
      </c>
    </row>
    <row r="113" spans="1:39">
      <c r="A113">
        <v>112</v>
      </c>
      <c r="B113" s="3">
        <v>-0.372</v>
      </c>
      <c r="G113" s="29">
        <f t="shared" si="53"/>
        <v>236.09156092250521</v>
      </c>
      <c r="H113" s="29">
        <f t="shared" si="54"/>
        <v>237.15241479998261</v>
      </c>
      <c r="I113" s="16">
        <f t="shared" si="66"/>
        <v>-0.49055000000000004</v>
      </c>
      <c r="J113" s="16">
        <f t="shared" si="57"/>
        <v>-0.34908148148148149</v>
      </c>
      <c r="K113" s="54">
        <f t="shared" si="60"/>
        <v>-0.14146851851851855</v>
      </c>
      <c r="L113" s="17"/>
      <c r="M113" s="38">
        <f t="shared" si="51"/>
        <v>-0.99890188557953952</v>
      </c>
      <c r="N113" s="38">
        <f t="shared" si="59"/>
        <v>3.3250000000000002</v>
      </c>
      <c r="O113" s="42"/>
      <c r="P113" s="45"/>
      <c r="Q113" s="38"/>
      <c r="R113" s="13"/>
      <c r="T113" s="29">
        <f t="shared" si="67"/>
        <v>704.98897476751733</v>
      </c>
      <c r="U113" s="29">
        <f t="shared" si="67"/>
        <v>708.17153639994956</v>
      </c>
      <c r="V113" s="29">
        <f t="shared" si="63"/>
        <v>-0.21940000000000001</v>
      </c>
      <c r="W113" s="29">
        <f t="shared" si="64"/>
        <v>-0.20872777777777776</v>
      </c>
      <c r="X113" s="49">
        <f t="shared" si="65"/>
        <v>-1.067222222222225E-2</v>
      </c>
      <c r="Y113" s="30"/>
      <c r="Z113" s="38">
        <f t="shared" si="52"/>
        <v>-0.10660883187414613</v>
      </c>
      <c r="AA113" s="38">
        <f t="shared" si="58"/>
        <v>-3.8</v>
      </c>
      <c r="AD113" s="13"/>
      <c r="AF113" s="29">
        <f t="shared" si="71"/>
        <v>1997.1089973025457</v>
      </c>
      <c r="AG113" s="29">
        <f t="shared" si="72"/>
        <v>2006.6566821998422</v>
      </c>
      <c r="AH113" s="29"/>
      <c r="AI113" s="29"/>
      <c r="AJ113" s="29"/>
      <c r="AK113" s="30"/>
      <c r="AL113" s="38">
        <f t="shared" si="62"/>
        <v>-0.94448250903024544</v>
      </c>
      <c r="AM113" s="38">
        <f t="shared" si="56"/>
        <v>37.799999999999997</v>
      </c>
    </row>
    <row r="114" spans="1:39">
      <c r="A114">
        <v>113</v>
      </c>
      <c r="B114" s="3">
        <v>-0.34260000000000002</v>
      </c>
      <c r="G114" s="29">
        <f t="shared" si="53"/>
        <v>238.21326867746001</v>
      </c>
      <c r="H114" s="29">
        <f t="shared" si="54"/>
        <v>239.27412255493741</v>
      </c>
      <c r="I114" s="16">
        <f t="shared" si="66"/>
        <v>-0.34739999999999999</v>
      </c>
      <c r="J114" s="16">
        <f t="shared" si="57"/>
        <v>-0.33987592592592597</v>
      </c>
      <c r="K114" s="54">
        <f t="shared" si="60"/>
        <v>-7.5240740740740164E-3</v>
      </c>
      <c r="L114" s="17"/>
      <c r="M114" s="38">
        <f t="shared" si="51"/>
        <v>-0.73508794982585024</v>
      </c>
      <c r="N114" s="38">
        <f t="shared" si="59"/>
        <v>3.3250000000000002</v>
      </c>
      <c r="O114" s="42"/>
      <c r="P114" s="45"/>
      <c r="Q114" s="38"/>
      <c r="R114" s="13"/>
      <c r="T114" s="29">
        <f t="shared" si="67"/>
        <v>711.35409803238178</v>
      </c>
      <c r="U114" s="29">
        <f t="shared" si="67"/>
        <v>714.53665966481401</v>
      </c>
      <c r="V114" s="29">
        <f t="shared" si="63"/>
        <v>-0.24436666666666665</v>
      </c>
      <c r="W114" s="29">
        <f t="shared" si="64"/>
        <v>-0.21465899470899472</v>
      </c>
      <c r="X114" s="49">
        <f t="shared" si="65"/>
        <v>-2.9707671957671933E-2</v>
      </c>
      <c r="Y114" s="30"/>
      <c r="Z114" s="38">
        <f t="shared" si="52"/>
        <v>-0.72079149167406198</v>
      </c>
      <c r="AA114" s="38">
        <f t="shared" si="58"/>
        <v>-3.8</v>
      </c>
      <c r="AD114" s="13"/>
      <c r="AF114" s="29">
        <f t="shared" si="71"/>
        <v>2016.2043670971389</v>
      </c>
      <c r="AG114" s="29">
        <f t="shared" si="72"/>
        <v>2025.7520519944353</v>
      </c>
      <c r="AH114" s="29"/>
      <c r="AI114" s="29"/>
      <c r="AJ114" s="29"/>
      <c r="AK114" s="30"/>
      <c r="AL114" s="38">
        <f t="shared" si="62"/>
        <v>-0.51232018844664895</v>
      </c>
      <c r="AM114" s="38">
        <f t="shared" si="56"/>
        <v>37.799999999999997</v>
      </c>
    </row>
    <row r="115" spans="1:39">
      <c r="A115">
        <v>114</v>
      </c>
      <c r="B115" s="3">
        <v>-0.21990000000000001</v>
      </c>
      <c r="G115" s="29">
        <f t="shared" si="53"/>
        <v>240.33497643241481</v>
      </c>
      <c r="H115" s="29">
        <f t="shared" si="54"/>
        <v>241.3958303098922</v>
      </c>
      <c r="I115" s="16">
        <f t="shared" si="66"/>
        <v>-0.23055</v>
      </c>
      <c r="J115" s="16">
        <f t="shared" si="57"/>
        <v>-0.33154814814814809</v>
      </c>
      <c r="K115" s="54">
        <f t="shared" si="60"/>
        <v>0.10099814814814809</v>
      </c>
      <c r="L115" s="17"/>
      <c r="M115" s="38">
        <f t="shared" si="51"/>
        <v>-0.12731819275599141</v>
      </c>
      <c r="N115" s="38">
        <f t="shared" si="59"/>
        <v>3.3250000000000002</v>
      </c>
      <c r="O115" s="42"/>
      <c r="P115" s="45"/>
      <c r="Q115" s="38"/>
      <c r="R115" s="13"/>
      <c r="T115" s="29">
        <f t="shared" si="67"/>
        <v>717.71922129724624</v>
      </c>
      <c r="U115" s="29">
        <f t="shared" si="67"/>
        <v>720.90178292967846</v>
      </c>
      <c r="V115" s="29">
        <f t="shared" si="63"/>
        <v>-0.28834285714285718</v>
      </c>
      <c r="W115" s="29">
        <f t="shared" si="64"/>
        <v>-0.23827671957671959</v>
      </c>
      <c r="X115" s="49">
        <f t="shared" si="65"/>
        <v>-5.0066137566137592E-2</v>
      </c>
      <c r="Y115" s="30"/>
      <c r="Z115" s="38">
        <f t="shared" si="52"/>
        <v>-0.99770780181454999</v>
      </c>
      <c r="AA115" s="38">
        <f t="shared" si="58"/>
        <v>-3.8</v>
      </c>
      <c r="AD115" s="13"/>
      <c r="AF115" s="29">
        <f t="shared" si="71"/>
        <v>2035.299736891732</v>
      </c>
      <c r="AG115" s="29">
        <f t="shared" si="72"/>
        <v>2044.8474217890284</v>
      </c>
      <c r="AH115" s="29"/>
      <c r="AI115" s="29"/>
      <c r="AJ115" s="29"/>
      <c r="AK115" s="30"/>
      <c r="AL115" s="38">
        <f t="shared" si="62"/>
        <v>0.15956244211579809</v>
      </c>
      <c r="AM115" s="38">
        <f t="shared" si="56"/>
        <v>37.799999999999997</v>
      </c>
    </row>
    <row r="116" spans="1:39">
      <c r="A116">
        <v>115</v>
      </c>
      <c r="B116" s="3">
        <v>-0.1638</v>
      </c>
      <c r="G116" s="29">
        <f t="shared" si="53"/>
        <v>242.4566841873696</v>
      </c>
      <c r="H116" s="29">
        <f t="shared" si="54"/>
        <v>243.517538064847</v>
      </c>
      <c r="I116" s="16">
        <f t="shared" si="66"/>
        <v>-0.30200000000000005</v>
      </c>
      <c r="J116" s="16">
        <f t="shared" si="57"/>
        <v>-0.33522407407407401</v>
      </c>
      <c r="K116" s="54">
        <f t="shared" si="60"/>
        <v>3.3224074074073962E-2</v>
      </c>
      <c r="L116" s="17"/>
      <c r="M116" s="38">
        <f t="shared" si="51"/>
        <v>0.54002516168841441</v>
      </c>
      <c r="N116" s="38">
        <f t="shared" si="59"/>
        <v>3.3250000000000002</v>
      </c>
      <c r="O116" s="42"/>
      <c r="P116" s="45"/>
      <c r="Q116" s="38"/>
      <c r="R116" s="13"/>
      <c r="T116" s="29">
        <f t="shared" ref="T116:U131" si="73">T115+6.3651232648644</f>
        <v>724.08434456211069</v>
      </c>
      <c r="U116" s="29">
        <f t="shared" si="73"/>
        <v>727.26690619454291</v>
      </c>
      <c r="V116" s="29">
        <f t="shared" si="63"/>
        <v>-0.23428333333333332</v>
      </c>
      <c r="W116" s="29">
        <f t="shared" si="64"/>
        <v>-0.25890820105820106</v>
      </c>
      <c r="X116" s="49">
        <f t="shared" si="65"/>
        <v>2.4624867724867744E-2</v>
      </c>
      <c r="Y116" s="30"/>
      <c r="Z116" s="38">
        <f t="shared" si="52"/>
        <v>-0.80778554319891094</v>
      </c>
      <c r="AA116" s="38">
        <f t="shared" si="58"/>
        <v>-3.8</v>
      </c>
      <c r="AD116" s="13"/>
      <c r="AF116" s="29">
        <f t="shared" si="71"/>
        <v>2054.3951066863251</v>
      </c>
      <c r="AG116" s="29">
        <f t="shared" si="72"/>
        <v>2063.9427915836218</v>
      </c>
      <c r="AH116" s="29"/>
      <c r="AI116" s="29"/>
      <c r="AJ116" s="29"/>
      <c r="AK116" s="30"/>
      <c r="AL116" s="38">
        <f t="shared" si="62"/>
        <v>0.75678403267325556</v>
      </c>
      <c r="AM116" s="38">
        <f t="shared" si="56"/>
        <v>37.799999999999997</v>
      </c>
    </row>
    <row r="117" spans="1:39">
      <c r="A117">
        <v>116</v>
      </c>
      <c r="B117" s="3">
        <v>-0.2379</v>
      </c>
      <c r="G117" s="29">
        <f t="shared" si="53"/>
        <v>244.5783919423244</v>
      </c>
      <c r="H117" s="29">
        <f t="shared" si="54"/>
        <v>245.6392458198018</v>
      </c>
      <c r="I117" s="16">
        <f t="shared" si="66"/>
        <v>-0.13700000000000001</v>
      </c>
      <c r="J117" s="16">
        <f t="shared" si="57"/>
        <v>-0.31493703703703707</v>
      </c>
      <c r="K117" s="54">
        <f t="shared" si="60"/>
        <v>0.17793703703703706</v>
      </c>
      <c r="L117" s="17"/>
      <c r="M117" s="38">
        <f t="shared" si="51"/>
        <v>0.95468474126767688</v>
      </c>
      <c r="N117" s="38">
        <f t="shared" si="59"/>
        <v>3.3250000000000002</v>
      </c>
      <c r="O117" s="42"/>
      <c r="P117" s="45"/>
      <c r="Q117" s="38"/>
      <c r="R117" s="13"/>
      <c r="T117" s="29">
        <f t="shared" si="73"/>
        <v>730.44946782697514</v>
      </c>
      <c r="U117" s="29">
        <f t="shared" si="73"/>
        <v>733.63202945940736</v>
      </c>
      <c r="V117" s="29">
        <f t="shared" si="63"/>
        <v>-8.3000000000000004E-2</v>
      </c>
      <c r="W117" s="29">
        <f t="shared" si="64"/>
        <v>-0.28088994708994708</v>
      </c>
      <c r="X117" s="49">
        <f t="shared" si="65"/>
        <v>0.19788994708994706</v>
      </c>
      <c r="Y117" s="30"/>
      <c r="Z117" s="38">
        <f t="shared" si="52"/>
        <v>-0.23989145138415224</v>
      </c>
      <c r="AA117" s="38">
        <f t="shared" si="58"/>
        <v>-3.8</v>
      </c>
      <c r="AD117" s="13"/>
      <c r="AF117" s="29">
        <f t="shared" si="71"/>
        <v>2073.4904764809185</v>
      </c>
      <c r="AG117" s="29">
        <f t="shared" si="72"/>
        <v>2083.0381613782151</v>
      </c>
      <c r="AH117" s="29"/>
      <c r="AI117" s="29"/>
      <c r="AJ117" s="29"/>
      <c r="AK117" s="30"/>
      <c r="AL117" s="38">
        <f t="shared" si="62"/>
        <v>0.99989796362523464</v>
      </c>
      <c r="AM117" s="38">
        <f t="shared" si="56"/>
        <v>37.799999999999997</v>
      </c>
    </row>
    <row r="118" spans="1:39">
      <c r="A118">
        <v>117</v>
      </c>
      <c r="B118" s="3">
        <v>-0.3896</v>
      </c>
      <c r="G118" s="29">
        <f t="shared" si="53"/>
        <v>246.7000996972792</v>
      </c>
      <c r="H118" s="29">
        <f t="shared" si="54"/>
        <v>247.7609535747566</v>
      </c>
      <c r="I118" s="16">
        <f t="shared" si="66"/>
        <v>-0.21784999999999999</v>
      </c>
      <c r="J118" s="16">
        <f t="shared" si="57"/>
        <v>-0.30345925925925926</v>
      </c>
      <c r="K118" s="54">
        <f t="shared" si="60"/>
        <v>8.5609259259259274E-2</v>
      </c>
      <c r="L118" s="17"/>
      <c r="M118" s="38">
        <f t="shared" si="51"/>
        <v>0.92263672026877031</v>
      </c>
      <c r="N118" s="38">
        <f t="shared" si="59"/>
        <v>3.3250000000000002</v>
      </c>
      <c r="O118" s="42"/>
      <c r="P118" s="45"/>
      <c r="Q118" s="38"/>
      <c r="R118" s="13"/>
      <c r="T118" s="29">
        <f t="shared" si="73"/>
        <v>736.81459109183959</v>
      </c>
      <c r="U118" s="29">
        <f t="shared" si="73"/>
        <v>739.99715272427181</v>
      </c>
      <c r="V118" s="29">
        <f t="shared" si="63"/>
        <v>-0.38331428571428577</v>
      </c>
      <c r="W118" s="29">
        <f t="shared" si="64"/>
        <v>-0.28656587301587305</v>
      </c>
      <c r="X118" s="49">
        <f t="shared" si="65"/>
        <v>-9.6748412698412722E-2</v>
      </c>
      <c r="Y118" s="30"/>
      <c r="Z118" s="38">
        <f t="shared" si="52"/>
        <v>0.4402505166297202</v>
      </c>
      <c r="AA118" s="38">
        <f t="shared" si="58"/>
        <v>-3.8</v>
      </c>
      <c r="AD118" s="13"/>
      <c r="AF118" s="29">
        <f t="shared" si="71"/>
        <v>2092.5858462755118</v>
      </c>
      <c r="AG118" s="29">
        <f t="shared" si="72"/>
        <v>2102.1335311728085</v>
      </c>
      <c r="AH118" s="29"/>
      <c r="AI118" s="29"/>
      <c r="AJ118" s="29"/>
      <c r="AK118" s="30"/>
      <c r="AL118" s="38">
        <f t="shared" si="62"/>
        <v>0.7751485247689246</v>
      </c>
      <c r="AM118" s="38">
        <f t="shared" si="56"/>
        <v>37.799999999999997</v>
      </c>
    </row>
    <row r="119" spans="1:39">
      <c r="A119">
        <v>118</v>
      </c>
      <c r="B119" s="3">
        <v>-0.4587</v>
      </c>
      <c r="G119" s="29">
        <f t="shared" si="53"/>
        <v>248.821807452234</v>
      </c>
      <c r="H119" s="29">
        <f t="shared" si="54"/>
        <v>249.8826613297114</v>
      </c>
      <c r="I119" s="16">
        <f t="shared" si="66"/>
        <v>-0.29239999999999999</v>
      </c>
      <c r="J119" s="16">
        <f t="shared" si="57"/>
        <v>-0.28694814814814812</v>
      </c>
      <c r="K119" s="54">
        <f t="shared" si="60"/>
        <v>-5.4518518518518744E-3</v>
      </c>
      <c r="L119" s="17"/>
      <c r="M119" s="38">
        <f t="shared" si="51"/>
        <v>0.45887672389116191</v>
      </c>
      <c r="N119" s="38">
        <f t="shared" si="59"/>
        <v>3.3250000000000002</v>
      </c>
      <c r="O119" s="42"/>
      <c r="P119" s="45"/>
      <c r="Q119" s="38"/>
      <c r="R119" s="13"/>
      <c r="T119" s="29">
        <f t="shared" si="73"/>
        <v>743.17971435670404</v>
      </c>
      <c r="U119" s="29">
        <f t="shared" si="73"/>
        <v>746.36227598913626</v>
      </c>
      <c r="V119" s="29">
        <f t="shared" si="63"/>
        <v>-0.38301666666666662</v>
      </c>
      <c r="W119" s="29">
        <f t="shared" si="64"/>
        <v>-0.30043148148148152</v>
      </c>
      <c r="X119" s="49">
        <f t="shared" si="65"/>
        <v>-8.2585185185185095E-2</v>
      </c>
      <c r="Y119" s="30"/>
      <c r="Z119" s="38">
        <f t="shared" si="52"/>
        <v>0.91439437507308508</v>
      </c>
      <c r="AA119" s="38">
        <f t="shared" si="58"/>
        <v>-3.8</v>
      </c>
      <c r="AD119" s="13"/>
      <c r="AF119" s="29">
        <f t="shared" si="71"/>
        <v>2111.6812160701052</v>
      </c>
      <c r="AG119" s="29">
        <f t="shared" si="72"/>
        <v>2121.2289009674018</v>
      </c>
      <c r="AH119" s="29"/>
      <c r="AI119" s="29"/>
      <c r="AJ119" s="29"/>
      <c r="AK119" s="30"/>
      <c r="AL119" s="38">
        <f t="shared" si="62"/>
        <v>0.18769847635697734</v>
      </c>
      <c r="AM119" s="38">
        <f t="shared" si="56"/>
        <v>37.799999999999997</v>
      </c>
    </row>
    <row r="120" spans="1:39">
      <c r="A120">
        <v>119</v>
      </c>
      <c r="B120" s="3">
        <v>-0.38250000000000001</v>
      </c>
      <c r="G120" s="29">
        <f t="shared" si="53"/>
        <v>250.9435152071888</v>
      </c>
      <c r="H120" s="29">
        <f t="shared" si="54"/>
        <v>252.00436908466619</v>
      </c>
      <c r="I120" s="16">
        <f t="shared" si="66"/>
        <v>-0.32123333333333332</v>
      </c>
      <c r="J120" s="16">
        <f t="shared" si="57"/>
        <v>-0.28921481481481481</v>
      </c>
      <c r="K120" s="54">
        <f t="shared" si="60"/>
        <v>-3.2018518518518502E-2</v>
      </c>
      <c r="L120" s="17"/>
      <c r="M120" s="38">
        <f t="shared" si="51"/>
        <v>-0.21959679144182914</v>
      </c>
      <c r="N120" s="38">
        <f t="shared" si="59"/>
        <v>3.3250000000000002</v>
      </c>
      <c r="O120" s="42"/>
      <c r="P120" s="45"/>
      <c r="Q120" s="38"/>
      <c r="R120" s="13"/>
      <c r="T120" s="29">
        <f t="shared" si="73"/>
        <v>749.54483762156849</v>
      </c>
      <c r="U120" s="29">
        <f t="shared" si="73"/>
        <v>752.72739925400072</v>
      </c>
      <c r="V120" s="29">
        <f t="shared" si="63"/>
        <v>-0.3463</v>
      </c>
      <c r="W120" s="29">
        <f t="shared" si="64"/>
        <v>-0.31193783068783071</v>
      </c>
      <c r="X120" s="49">
        <f t="shared" si="65"/>
        <v>-3.4362169312169288E-2</v>
      </c>
      <c r="Y120" s="30"/>
      <c r="Z120" s="38">
        <f t="shared" si="52"/>
        <v>0.96068294305823876</v>
      </c>
      <c r="AA120" s="38">
        <f t="shared" si="58"/>
        <v>-3.8</v>
      </c>
      <c r="AD120" s="13"/>
      <c r="AF120" s="29">
        <f t="shared" si="71"/>
        <v>2130.7765858646985</v>
      </c>
      <c r="AG120" s="29">
        <f t="shared" si="72"/>
        <v>2140.3242707619952</v>
      </c>
      <c r="AH120" s="29"/>
      <c r="AI120" s="29"/>
      <c r="AJ120" s="29"/>
      <c r="AK120" s="30"/>
      <c r="AL120" s="38">
        <f t="shared" si="62"/>
        <v>-0.48757777517860451</v>
      </c>
      <c r="AM120" s="38">
        <f t="shared" si="56"/>
        <v>37.799999999999997</v>
      </c>
    </row>
    <row r="121" spans="1:39">
      <c r="A121">
        <v>120</v>
      </c>
      <c r="B121" s="3">
        <v>-0.23350000000000001</v>
      </c>
      <c r="G121" s="29">
        <f t="shared" si="53"/>
        <v>253.06522296214359</v>
      </c>
      <c r="H121" s="29">
        <f t="shared" si="54"/>
        <v>254.12607683962099</v>
      </c>
      <c r="I121" s="16">
        <f t="shared" si="66"/>
        <v>-0.49545</v>
      </c>
      <c r="J121" s="16">
        <f t="shared" si="57"/>
        <v>-0.29509259259259252</v>
      </c>
      <c r="K121" s="54">
        <f t="shared" si="60"/>
        <v>-0.20035740740740748</v>
      </c>
      <c r="L121" s="17"/>
      <c r="M121" s="38">
        <f t="shared" si="51"/>
        <v>-0.79531852751277576</v>
      </c>
      <c r="N121" s="38">
        <f t="shared" si="59"/>
        <v>3.3250000000000002</v>
      </c>
      <c r="O121" s="42"/>
      <c r="P121" s="45"/>
      <c r="Q121" s="38"/>
      <c r="R121" s="13"/>
      <c r="T121" s="29">
        <f t="shared" si="73"/>
        <v>755.90996088643294</v>
      </c>
      <c r="U121" s="29">
        <f t="shared" si="73"/>
        <v>759.09252251886517</v>
      </c>
      <c r="V121" s="29">
        <f t="shared" si="63"/>
        <v>-0.34598571428571423</v>
      </c>
      <c r="W121" s="29">
        <f t="shared" si="64"/>
        <v>-0.29345079365079368</v>
      </c>
      <c r="X121" s="49">
        <f t="shared" si="65"/>
        <v>-5.2534920634920546E-2</v>
      </c>
      <c r="Y121" s="30"/>
      <c r="Z121" s="38">
        <f t="shared" si="52"/>
        <v>0.55745728518482085</v>
      </c>
      <c r="AA121" s="38">
        <f t="shared" si="58"/>
        <v>-3.8</v>
      </c>
      <c r="AD121" s="13"/>
      <c r="AF121" s="29">
        <f t="shared" si="71"/>
        <v>2149.8719556592919</v>
      </c>
      <c r="AG121" s="29">
        <f t="shared" si="72"/>
        <v>2159.4196405565885</v>
      </c>
      <c r="AH121" s="29"/>
      <c r="AI121" s="29"/>
      <c r="AJ121" s="29"/>
      <c r="AK121" s="30"/>
      <c r="AL121" s="38">
        <f t="shared" si="62"/>
        <v>-0.93471096688474087</v>
      </c>
      <c r="AM121" s="38">
        <f t="shared" si="56"/>
        <v>37.799999999999997</v>
      </c>
    </row>
    <row r="122" spans="1:39">
      <c r="A122">
        <v>121</v>
      </c>
      <c r="B122" s="3">
        <v>-0.19159999999999999</v>
      </c>
      <c r="G122" s="29">
        <f t="shared" si="53"/>
        <v>255.18693071709839</v>
      </c>
      <c r="H122" s="29">
        <f t="shared" si="54"/>
        <v>256.24778459457582</v>
      </c>
      <c r="I122" s="16">
        <f t="shared" si="66"/>
        <v>-0.38724999999999998</v>
      </c>
      <c r="J122" s="16">
        <f t="shared" si="57"/>
        <v>-0.29549814814814812</v>
      </c>
      <c r="K122" s="54">
        <f t="shared" si="60"/>
        <v>-9.1751851851851862E-2</v>
      </c>
      <c r="L122" s="17"/>
      <c r="M122" s="38">
        <f t="shared" si="51"/>
        <v>-0.99890188557953519</v>
      </c>
      <c r="N122" s="38">
        <f t="shared" si="59"/>
        <v>3.3250000000000002</v>
      </c>
      <c r="O122" s="42"/>
      <c r="P122" s="45"/>
      <c r="Q122" s="38"/>
      <c r="R122" s="13"/>
      <c r="T122" s="29">
        <f t="shared" si="73"/>
        <v>762.27508415129739</v>
      </c>
      <c r="U122" s="29">
        <f t="shared" si="73"/>
        <v>765.45764578372962</v>
      </c>
      <c r="V122" s="29">
        <f t="shared" si="63"/>
        <v>-0.27048333333333335</v>
      </c>
      <c r="W122" s="29">
        <f t="shared" si="64"/>
        <v>-0.30901428571428569</v>
      </c>
      <c r="X122" s="49">
        <f t="shared" si="65"/>
        <v>3.8530952380952332E-2</v>
      </c>
      <c r="Y122" s="30"/>
      <c r="Z122" s="38">
        <f t="shared" si="52"/>
        <v>-0.10660883187420948</v>
      </c>
      <c r="AA122" s="38">
        <f t="shared" si="58"/>
        <v>-3.8</v>
      </c>
      <c r="AD122" s="13"/>
      <c r="AF122" s="29">
        <f t="shared" si="71"/>
        <v>2168.9673254538852</v>
      </c>
      <c r="AG122" s="29">
        <f t="shared" si="72"/>
        <v>2178.5150103511819</v>
      </c>
      <c r="AH122" s="29"/>
      <c r="AI122" s="29"/>
      <c r="AJ122" s="29"/>
      <c r="AK122" s="30"/>
      <c r="AL122" s="38">
        <f t="shared" si="62"/>
        <v>-0.94448250903023667</v>
      </c>
      <c r="AM122" s="38">
        <f t="shared" si="56"/>
        <v>37.799999999999997</v>
      </c>
    </row>
    <row r="123" spans="1:39">
      <c r="A123">
        <v>122</v>
      </c>
      <c r="B123" s="3">
        <v>-0.34189999999999998</v>
      </c>
      <c r="G123" s="29">
        <f t="shared" si="53"/>
        <v>257.30863847205319</v>
      </c>
      <c r="H123" s="29">
        <f t="shared" si="54"/>
        <v>258.36949234953062</v>
      </c>
      <c r="I123" s="16">
        <f t="shared" si="66"/>
        <v>-0.1988</v>
      </c>
      <c r="J123" s="16">
        <f t="shared" si="57"/>
        <v>-0.29423703703703707</v>
      </c>
      <c r="K123" s="54">
        <f t="shared" si="60"/>
        <v>9.543703703703707E-2</v>
      </c>
      <c r="L123" s="17"/>
      <c r="M123" s="38">
        <f t="shared" si="51"/>
        <v>-0.73508794982578785</v>
      </c>
      <c r="N123" s="38">
        <f t="shared" si="59"/>
        <v>3.3250000000000002</v>
      </c>
      <c r="O123" s="42"/>
      <c r="P123" s="45"/>
      <c r="Q123" s="38"/>
      <c r="R123" s="13"/>
      <c r="T123" s="29">
        <f t="shared" si="73"/>
        <v>768.64020741616184</v>
      </c>
      <c r="U123" s="29">
        <f t="shared" si="73"/>
        <v>771.82276904859407</v>
      </c>
      <c r="V123" s="29">
        <f t="shared" si="63"/>
        <v>-0.36915714285714285</v>
      </c>
      <c r="W123" s="29">
        <f t="shared" si="64"/>
        <v>-0.30416455026455025</v>
      </c>
      <c r="X123" s="49">
        <f t="shared" si="65"/>
        <v>-6.4992592592592602E-2</v>
      </c>
      <c r="Y123" s="30"/>
      <c r="Z123" s="38">
        <f t="shared" si="52"/>
        <v>-0.72079149167410606</v>
      </c>
      <c r="AA123" s="38">
        <f t="shared" si="58"/>
        <v>-3.8</v>
      </c>
    </row>
    <row r="124" spans="1:39">
      <c r="A124">
        <v>123</v>
      </c>
      <c r="B124" s="3">
        <v>-0.42809999999999998</v>
      </c>
      <c r="G124" s="29">
        <f t="shared" si="53"/>
        <v>259.43034622700799</v>
      </c>
      <c r="H124" s="29">
        <f t="shared" si="54"/>
        <v>260.49120010448542</v>
      </c>
      <c r="I124" s="16">
        <f t="shared" si="66"/>
        <v>-0.25095000000000001</v>
      </c>
      <c r="J124" s="16">
        <f t="shared" si="57"/>
        <v>-0.29568888888888889</v>
      </c>
      <c r="K124" s="54">
        <f t="shared" si="60"/>
        <v>4.4738888888888884E-2</v>
      </c>
      <c r="L124" s="17"/>
      <c r="M124" s="38">
        <f t="shared" si="51"/>
        <v>-0.12731819275601278</v>
      </c>
      <c r="N124" s="38">
        <f t="shared" si="59"/>
        <v>3.3250000000000002</v>
      </c>
      <c r="O124" s="42"/>
      <c r="P124" s="45"/>
      <c r="Q124" s="38"/>
      <c r="R124" s="13"/>
      <c r="T124" s="29">
        <f t="shared" si="73"/>
        <v>775.00533068102629</v>
      </c>
      <c r="U124" s="29">
        <f t="shared" si="73"/>
        <v>778.18789231345852</v>
      </c>
      <c r="V124" s="29">
        <f t="shared" si="63"/>
        <v>-0.39189999999999997</v>
      </c>
      <c r="W124" s="29">
        <f t="shared" si="64"/>
        <v>-0.30037751322751327</v>
      </c>
      <c r="X124" s="49">
        <f t="shared" si="65"/>
        <v>-9.15224867724867E-2</v>
      </c>
      <c r="Y124" s="30"/>
      <c r="Z124" s="38">
        <f t="shared" si="52"/>
        <v>-0.99770780181455232</v>
      </c>
      <c r="AA124" s="38">
        <f t="shared" si="58"/>
        <v>-3.8</v>
      </c>
    </row>
    <row r="125" spans="1:39">
      <c r="A125">
        <v>124</v>
      </c>
      <c r="B125" s="3">
        <v>-0.29659999999999997</v>
      </c>
      <c r="G125" s="29">
        <f t="shared" si="53"/>
        <v>261.55205398196279</v>
      </c>
      <c r="H125" s="29">
        <f t="shared" si="54"/>
        <v>262.61290785944021</v>
      </c>
      <c r="I125" s="16">
        <f t="shared" si="66"/>
        <v>-0.35489999999999999</v>
      </c>
      <c r="J125" s="16">
        <f t="shared" si="57"/>
        <v>-0.28802962962962964</v>
      </c>
      <c r="K125" s="54">
        <f t="shared" si="60"/>
        <v>-6.6870370370370358E-2</v>
      </c>
      <c r="L125" s="17"/>
      <c r="M125" s="38">
        <f t="shared" si="51"/>
        <v>0.54002516168839632</v>
      </c>
      <c r="N125" s="38">
        <f t="shared" si="59"/>
        <v>3.3250000000000002</v>
      </c>
      <c r="O125" s="42"/>
      <c r="P125" s="45"/>
      <c r="Q125" s="38"/>
      <c r="R125" s="13"/>
      <c r="T125" s="29">
        <f t="shared" si="73"/>
        <v>781.37045394589074</v>
      </c>
      <c r="U125" s="29">
        <f t="shared" si="73"/>
        <v>784.55301557832297</v>
      </c>
      <c r="V125" s="29">
        <f t="shared" si="63"/>
        <v>-6.7899999999999988E-2</v>
      </c>
      <c r="W125" s="29">
        <f t="shared" si="64"/>
        <v>-0.32086164021164021</v>
      </c>
      <c r="X125" s="49">
        <f t="shared" si="65"/>
        <v>0.25296164021164025</v>
      </c>
      <c r="Y125" s="30"/>
      <c r="Z125" s="38">
        <f t="shared" si="52"/>
        <v>-0.80778554319887341</v>
      </c>
      <c r="AA125" s="38">
        <f t="shared" si="58"/>
        <v>-3.8</v>
      </c>
    </row>
    <row r="126" spans="1:39">
      <c r="A126">
        <v>125</v>
      </c>
      <c r="B126" s="3">
        <v>-0.222</v>
      </c>
      <c r="G126" s="29">
        <f t="shared" si="53"/>
        <v>263.67376173691758</v>
      </c>
      <c r="H126" s="29">
        <f t="shared" si="54"/>
        <v>264.73461561439501</v>
      </c>
      <c r="I126" s="16">
        <f t="shared" si="66"/>
        <v>-0.14065</v>
      </c>
      <c r="J126" s="16">
        <f t="shared" si="57"/>
        <v>-0.2794462962962963</v>
      </c>
      <c r="K126" s="54">
        <f t="shared" si="60"/>
        <v>0.13879629629629631</v>
      </c>
      <c r="L126" s="17"/>
      <c r="M126" s="38">
        <f t="shared" si="51"/>
        <v>0.95468474126767044</v>
      </c>
      <c r="N126" s="38">
        <f t="shared" si="59"/>
        <v>3.3250000000000002</v>
      </c>
      <c r="O126" s="42"/>
      <c r="P126" s="45"/>
      <c r="Q126" s="38"/>
      <c r="R126" s="13"/>
      <c r="T126" s="29">
        <f t="shared" si="73"/>
        <v>787.7355772107552</v>
      </c>
      <c r="U126" s="29">
        <f t="shared" si="73"/>
        <v>790.91813884318742</v>
      </c>
      <c r="V126" s="29">
        <f t="shared" si="63"/>
        <v>-0.22307142857142856</v>
      </c>
      <c r="W126" s="29">
        <f t="shared" si="64"/>
        <v>-0.34855582010582009</v>
      </c>
      <c r="X126" s="49">
        <f t="shared" si="65"/>
        <v>0.12548439153439153</v>
      </c>
      <c r="Y126" s="30"/>
      <c r="Z126" s="38">
        <f t="shared" si="52"/>
        <v>-0.23989145138411799</v>
      </c>
      <c r="AA126" s="38">
        <f t="shared" si="58"/>
        <v>-3.8</v>
      </c>
    </row>
    <row r="127" spans="1:39">
      <c r="A127">
        <v>126</v>
      </c>
      <c r="B127" s="3">
        <v>-0.28410000000000002</v>
      </c>
      <c r="G127" s="29">
        <f t="shared" si="53"/>
        <v>265.79546949187238</v>
      </c>
      <c r="H127" s="29">
        <f t="shared" si="54"/>
        <v>266.85632336934981</v>
      </c>
      <c r="I127" s="16">
        <f t="shared" si="66"/>
        <v>-0.20650000000000002</v>
      </c>
      <c r="J127" s="16">
        <f t="shared" si="57"/>
        <v>-0.26762962962962966</v>
      </c>
      <c r="K127" s="54">
        <f t="shared" si="60"/>
        <v>6.1129629629629645E-2</v>
      </c>
      <c r="L127" s="17"/>
      <c r="M127" s="38">
        <f t="shared" si="51"/>
        <v>0.92263672026873478</v>
      </c>
      <c r="N127" s="38">
        <f t="shared" si="59"/>
        <v>3.3250000000000002</v>
      </c>
      <c r="O127" s="42"/>
      <c r="P127" s="45"/>
      <c r="Q127" s="38"/>
      <c r="R127" s="13"/>
      <c r="T127" s="29">
        <f t="shared" si="73"/>
        <v>794.10070047561965</v>
      </c>
      <c r="U127" s="29">
        <f t="shared" si="73"/>
        <v>797.28326210805187</v>
      </c>
      <c r="V127" s="29">
        <f t="shared" si="63"/>
        <v>-0.33966666666666673</v>
      </c>
      <c r="W127" s="29">
        <f t="shared" si="64"/>
        <v>-0.34173544973544973</v>
      </c>
      <c r="X127" s="49">
        <f t="shared" si="65"/>
        <v>2.0687830687829978E-3</v>
      </c>
      <c r="Y127" s="30"/>
      <c r="Z127" s="38">
        <f t="shared" si="52"/>
        <v>0.44025051662977738</v>
      </c>
      <c r="AA127" s="38">
        <f t="shared" si="58"/>
        <v>-3.8</v>
      </c>
    </row>
    <row r="128" spans="1:39">
      <c r="A128">
        <v>127</v>
      </c>
      <c r="B128" s="3">
        <v>-0.28239999999999998</v>
      </c>
      <c r="G128" s="29">
        <f t="shared" si="53"/>
        <v>267.91717724682718</v>
      </c>
      <c r="H128" s="29">
        <f t="shared" si="54"/>
        <v>268.97803112430461</v>
      </c>
      <c r="I128" s="16">
        <f t="shared" si="66"/>
        <v>-0.30546666666666666</v>
      </c>
      <c r="J128" s="16">
        <f t="shared" si="57"/>
        <v>-0.27517962962962961</v>
      </c>
      <c r="K128" s="54">
        <f t="shared" ref="K128:K130" si="74">I128-J128</f>
        <v>-3.0287037037037057E-2</v>
      </c>
      <c r="L128" s="17"/>
      <c r="M128" s="38">
        <f t="shared" si="51"/>
        <v>0.45887672389108003</v>
      </c>
      <c r="N128" s="38">
        <f t="shared" si="59"/>
        <v>3.3250000000000002</v>
      </c>
      <c r="O128" s="42"/>
      <c r="P128" s="45"/>
      <c r="Q128" s="38"/>
      <c r="R128" s="13"/>
      <c r="T128" s="29">
        <f t="shared" si="73"/>
        <v>800.4658237404841</v>
      </c>
      <c r="U128" s="29">
        <f t="shared" si="73"/>
        <v>803.64838537291632</v>
      </c>
      <c r="V128" s="29">
        <f t="shared" si="63"/>
        <v>-0.34893333333333337</v>
      </c>
      <c r="W128" s="29">
        <f t="shared" si="64"/>
        <v>-0.33453703703703702</v>
      </c>
      <c r="X128" s="49">
        <f t="shared" si="65"/>
        <v>-1.4396296296296351E-2</v>
      </c>
      <c r="Y128" s="30"/>
      <c r="Z128" s="38">
        <f t="shared" si="52"/>
        <v>0.91439437507309929</v>
      </c>
      <c r="AA128" s="38">
        <f t="shared" si="58"/>
        <v>-3.8</v>
      </c>
    </row>
    <row r="129" spans="1:27">
      <c r="A129">
        <v>128</v>
      </c>
      <c r="B129" s="3">
        <v>-0.17879999999999999</v>
      </c>
      <c r="G129" s="29">
        <f t="shared" si="53"/>
        <v>270.03888500178198</v>
      </c>
      <c r="H129" s="29">
        <f t="shared" si="54"/>
        <v>271.09973887925941</v>
      </c>
      <c r="I129" s="16">
        <f t="shared" si="66"/>
        <v>-0.25229999999999997</v>
      </c>
      <c r="J129" s="16">
        <f t="shared" si="57"/>
        <v>-0.2674185185185185</v>
      </c>
      <c r="K129" s="54">
        <f t="shared" si="74"/>
        <v>1.5118518518518531E-2</v>
      </c>
      <c r="L129" s="17"/>
      <c r="M129" s="38">
        <f t="shared" si="51"/>
        <v>-0.2195967914418081</v>
      </c>
      <c r="N129" s="38">
        <f t="shared" si="59"/>
        <v>3.3250000000000002</v>
      </c>
      <c r="O129" s="42"/>
      <c r="P129" s="45"/>
      <c r="Q129" s="38"/>
      <c r="R129" s="13"/>
      <c r="T129" s="29">
        <f t="shared" si="73"/>
        <v>806.83094700534855</v>
      </c>
      <c r="U129" s="29">
        <f t="shared" si="73"/>
        <v>810.01350863778077</v>
      </c>
      <c r="V129" s="29">
        <f t="shared" si="63"/>
        <v>-0.53065714285714283</v>
      </c>
      <c r="W129" s="29">
        <f t="shared" si="64"/>
        <v>-0.30548518518518519</v>
      </c>
      <c r="X129" s="49">
        <f t="shared" si="65"/>
        <v>-0.22517195767195763</v>
      </c>
      <c r="Y129" s="30"/>
      <c r="Z129" s="38">
        <f t="shared" si="52"/>
        <v>0.96068294305822899</v>
      </c>
      <c r="AA129" s="38">
        <f t="shared" si="58"/>
        <v>-3.8</v>
      </c>
    </row>
    <row r="130" spans="1:27">
      <c r="A130">
        <v>129</v>
      </c>
      <c r="B130" s="3">
        <v>-0.106</v>
      </c>
      <c r="G130" s="29">
        <f t="shared" si="53"/>
        <v>272.16059275673678</v>
      </c>
      <c r="H130" s="29">
        <f t="shared" si="54"/>
        <v>273.2214466342142</v>
      </c>
      <c r="I130" s="16">
        <f t="shared" si="66"/>
        <v>-0.41820000000000002</v>
      </c>
      <c r="J130" s="16">
        <f t="shared" si="57"/>
        <v>-0.2343685185185185</v>
      </c>
      <c r="K130" s="54">
        <f t="shared" si="74"/>
        <v>-0.18383148148148151</v>
      </c>
      <c r="L130" s="17"/>
      <c r="M130" s="38">
        <f t="shared" ref="M130:M193" si="75" xml:space="preserve"> SIN((2*PI()*(H130-2000+N130)/19.0953697945932) + 5.663651193)</f>
        <v>-0.79531852751276266</v>
      </c>
      <c r="N130" s="38">
        <f t="shared" si="59"/>
        <v>3.3250000000000002</v>
      </c>
      <c r="O130" s="42"/>
      <c r="P130" s="45"/>
      <c r="Q130" s="38"/>
      <c r="R130" s="13"/>
      <c r="T130" s="29">
        <f t="shared" si="73"/>
        <v>813.196070270213</v>
      </c>
      <c r="U130" s="29">
        <f t="shared" si="73"/>
        <v>816.37863190264522</v>
      </c>
      <c r="V130" s="29">
        <f t="shared" si="63"/>
        <v>-0.59523333333333328</v>
      </c>
      <c r="W130" s="29">
        <f t="shared" si="64"/>
        <v>-0.30885026455026454</v>
      </c>
      <c r="X130" s="49">
        <f t="shared" si="65"/>
        <v>-0.28638306878306874</v>
      </c>
      <c r="Y130" s="30"/>
      <c r="Z130" s="38">
        <f t="shared" ref="Z130:Z193" si="76" xml:space="preserve"> SIN((2*PI()*(U130-2000+AA130)/57.2861093837796) + 0.840686201)</f>
        <v>0.55745728518476789</v>
      </c>
      <c r="AA130" s="38">
        <f t="shared" si="58"/>
        <v>-3.8</v>
      </c>
    </row>
    <row r="131" spans="1:27">
      <c r="A131">
        <v>130</v>
      </c>
      <c r="B131" s="3">
        <v>-0.1202</v>
      </c>
      <c r="G131" s="29">
        <f t="shared" si="53"/>
        <v>274.28230051169157</v>
      </c>
      <c r="H131" s="29">
        <f t="shared" si="54"/>
        <v>275.343154389169</v>
      </c>
      <c r="I131" s="29">
        <f t="shared" ref="I131:I134" si="77">AVERAGEIFS(TempDev,Year,"&gt;"&amp;G131,Year,"&lt;="&amp;G132)</f>
        <v>-0.28090000000000004</v>
      </c>
      <c r="J131" s="29">
        <f t="shared" ref="J131:J134" si="78">AVERAGE(I127:I135)</f>
        <v>-0.23500740740740739</v>
      </c>
      <c r="K131" s="54">
        <f t="shared" ref="K131:K134" si="79">I131-J131</f>
        <v>-4.5892592592592651E-2</v>
      </c>
      <c r="L131" s="17"/>
      <c r="M131" s="38">
        <f t="shared" si="75"/>
        <v>-0.99890188557953619</v>
      </c>
      <c r="N131" s="38">
        <f t="shared" si="59"/>
        <v>3.3250000000000002</v>
      </c>
      <c r="R131" s="13"/>
      <c r="T131" s="29">
        <f t="shared" si="73"/>
        <v>819.56119353507745</v>
      </c>
      <c r="U131" s="29">
        <f t="shared" si="73"/>
        <v>822.74375516750968</v>
      </c>
      <c r="V131" s="29">
        <f t="shared" si="63"/>
        <v>-0.20909999999999998</v>
      </c>
      <c r="W131" s="29">
        <f t="shared" si="64"/>
        <v>-0.31879232804232799</v>
      </c>
      <c r="X131" s="49">
        <f t="shared" si="65"/>
        <v>0.10969232804232801</v>
      </c>
      <c r="Y131" s="30"/>
      <c r="Z131" s="38">
        <f t="shared" si="76"/>
        <v>-0.10660883187424455</v>
      </c>
      <c r="AA131" s="38">
        <f t="shared" si="58"/>
        <v>-3.8</v>
      </c>
    </row>
    <row r="132" spans="1:27">
      <c r="A132">
        <v>131</v>
      </c>
      <c r="B132" s="3">
        <v>-0.18690000000000001</v>
      </c>
      <c r="G132" s="29">
        <f t="shared" ref="G132:G195" si="80">G131+2.1217077549548</f>
        <v>276.40400826664637</v>
      </c>
      <c r="H132" s="29">
        <f t="shared" ref="H132:H195" si="81">H131+2.1217077549548</f>
        <v>277.4648621441238</v>
      </c>
      <c r="I132" s="29">
        <f t="shared" si="77"/>
        <v>-0.26674999999999999</v>
      </c>
      <c r="J132" s="29">
        <f t="shared" si="78"/>
        <v>-0.21375925925925932</v>
      </c>
      <c r="K132" s="54">
        <f t="shared" si="79"/>
        <v>-5.2990740740740672E-2</v>
      </c>
      <c r="L132" s="17"/>
      <c r="M132" s="38">
        <f t="shared" si="75"/>
        <v>-0.73508794982580239</v>
      </c>
      <c r="N132" s="38">
        <f t="shared" si="59"/>
        <v>3.3250000000000002</v>
      </c>
      <c r="R132" s="13"/>
      <c r="T132" s="29">
        <f t="shared" ref="T132:U147" si="82">T131+6.3651232648644</f>
        <v>825.9263167999419</v>
      </c>
      <c r="U132" s="29">
        <f t="shared" si="82"/>
        <v>829.10887843237413</v>
      </c>
      <c r="V132" s="29">
        <f t="shared" si="63"/>
        <v>-0.30437142857142863</v>
      </c>
      <c r="W132" s="29">
        <f t="shared" si="64"/>
        <v>-0.3194460317460317</v>
      </c>
      <c r="X132" s="49">
        <f t="shared" si="65"/>
        <v>1.5074603174603074E-2</v>
      </c>
      <c r="Y132" s="30"/>
      <c r="Z132" s="38">
        <f t="shared" si="76"/>
        <v>-0.72079149167413059</v>
      </c>
      <c r="AA132" s="38">
        <f t="shared" si="58"/>
        <v>-3.8</v>
      </c>
    </row>
    <row r="133" spans="1:27">
      <c r="A133">
        <v>132</v>
      </c>
      <c r="B133" s="3">
        <v>-0.25090000000000001</v>
      </c>
      <c r="G133" s="29">
        <f t="shared" si="80"/>
        <v>278.52571602160117</v>
      </c>
      <c r="H133" s="29">
        <f t="shared" si="81"/>
        <v>279.5865698990786</v>
      </c>
      <c r="I133" s="29">
        <f t="shared" si="77"/>
        <v>-0.18109999999999998</v>
      </c>
      <c r="J133" s="29">
        <f t="shared" si="78"/>
        <v>-0.18393518518518523</v>
      </c>
      <c r="K133" s="54">
        <f t="shared" si="79"/>
        <v>2.8351851851852461E-3</v>
      </c>
      <c r="L133" s="17"/>
      <c r="M133" s="38">
        <f t="shared" si="75"/>
        <v>-0.12731819275603418</v>
      </c>
      <c r="N133" s="38">
        <f t="shared" si="59"/>
        <v>3.3250000000000002</v>
      </c>
      <c r="R133" s="13"/>
      <c r="T133" s="29">
        <f t="shared" si="82"/>
        <v>832.29144006480635</v>
      </c>
      <c r="U133" s="29">
        <f t="shared" si="82"/>
        <v>835.47400169723858</v>
      </c>
      <c r="V133" s="29">
        <f t="shared" si="63"/>
        <v>-0.13043333333333332</v>
      </c>
      <c r="W133" s="29">
        <f t="shared" si="64"/>
        <v>-0.31067724867724866</v>
      </c>
      <c r="X133" s="49">
        <f t="shared" si="65"/>
        <v>0.18024391534391535</v>
      </c>
      <c r="Y133" s="30"/>
      <c r="Z133" s="38">
        <f t="shared" si="76"/>
        <v>-0.99770780181455576</v>
      </c>
      <c r="AA133" s="38">
        <f t="shared" si="58"/>
        <v>-3.8</v>
      </c>
    </row>
    <row r="134" spans="1:27">
      <c r="A134">
        <v>133</v>
      </c>
      <c r="B134" s="3">
        <v>-0.30680000000000002</v>
      </c>
      <c r="G134" s="29">
        <f t="shared" si="80"/>
        <v>280.64742377655597</v>
      </c>
      <c r="H134" s="29">
        <f t="shared" si="81"/>
        <v>281.7082776540334</v>
      </c>
      <c r="I134" s="29">
        <f t="shared" si="77"/>
        <v>-5.7450000000000001E-2</v>
      </c>
      <c r="J134" s="29">
        <f t="shared" si="78"/>
        <v>-0.18112962962962967</v>
      </c>
      <c r="K134" s="54">
        <f t="shared" si="79"/>
        <v>0.12367962962962967</v>
      </c>
      <c r="L134" s="17"/>
      <c r="M134" s="38">
        <f t="shared" si="75"/>
        <v>0.54002516168837811</v>
      </c>
      <c r="N134" s="38">
        <f t="shared" si="59"/>
        <v>3.3250000000000002</v>
      </c>
      <c r="R134" s="13"/>
      <c r="T134" s="29">
        <f t="shared" si="82"/>
        <v>838.6565633296708</v>
      </c>
      <c r="U134" s="29">
        <f t="shared" si="82"/>
        <v>841.83912496210303</v>
      </c>
      <c r="V134" s="29">
        <f t="shared" si="63"/>
        <v>-9.8185714285714293E-2</v>
      </c>
      <c r="W134" s="29">
        <f t="shared" si="64"/>
        <v>-0.30280052910052913</v>
      </c>
      <c r="X134" s="49">
        <f t="shared" si="65"/>
        <v>0.20461481481481483</v>
      </c>
      <c r="Y134" s="30"/>
      <c r="Z134" s="38">
        <f t="shared" si="76"/>
        <v>-0.80778554319884421</v>
      </c>
      <c r="AA134" s="38">
        <f t="shared" si="58"/>
        <v>-3.8</v>
      </c>
    </row>
    <row r="135" spans="1:27">
      <c r="A135">
        <v>134</v>
      </c>
      <c r="B135" s="3">
        <v>-0.31059999999999999</v>
      </c>
      <c r="G135" s="29">
        <f t="shared" si="80"/>
        <v>282.76913153151077</v>
      </c>
      <c r="H135" s="29">
        <f t="shared" si="81"/>
        <v>283.82998540898819</v>
      </c>
      <c r="I135" s="29">
        <f t="shared" ref="I135:I198" si="83">AVERAGEIFS(TempDev,Year,"&gt;"&amp;G135,Year,"&lt;="&amp;G136)</f>
        <v>-0.1464</v>
      </c>
      <c r="J135" s="29">
        <f t="shared" ref="J135:J198" si="84">AVERAGE(I131:I139)</f>
        <v>-0.18894629629629631</v>
      </c>
      <c r="K135" s="54">
        <f t="shared" ref="K135:K198" si="85">I135-J135</f>
        <v>4.2546296296296304E-2</v>
      </c>
      <c r="L135" s="30"/>
      <c r="M135" s="38">
        <f t="shared" si="75"/>
        <v>0.95468474126769787</v>
      </c>
      <c r="N135" s="38">
        <f t="shared" si="59"/>
        <v>3.3250000000000002</v>
      </c>
      <c r="R135" s="13"/>
      <c r="T135" s="29">
        <f t="shared" si="82"/>
        <v>845.02168659453525</v>
      </c>
      <c r="U135" s="29">
        <f t="shared" si="82"/>
        <v>848.20424822696748</v>
      </c>
      <c r="V135" s="29">
        <f t="shared" si="63"/>
        <v>-0.31254999999999999</v>
      </c>
      <c r="W135" s="29">
        <f t="shared" si="64"/>
        <v>-0.26017460317460311</v>
      </c>
      <c r="X135" s="49">
        <f t="shared" si="65"/>
        <v>-5.237539682539688E-2</v>
      </c>
      <c r="Y135" s="30"/>
      <c r="Z135" s="38">
        <f t="shared" si="76"/>
        <v>-0.23989145138408374</v>
      </c>
      <c r="AA135" s="38">
        <f t="shared" si="58"/>
        <v>-3.8</v>
      </c>
    </row>
    <row r="136" spans="1:27">
      <c r="A136">
        <v>135</v>
      </c>
      <c r="B136" s="3">
        <v>-0.30249999999999999</v>
      </c>
      <c r="G136" s="29">
        <f t="shared" si="80"/>
        <v>284.89083928646556</v>
      </c>
      <c r="H136" s="29">
        <f t="shared" si="81"/>
        <v>285.95169316394299</v>
      </c>
      <c r="I136" s="29">
        <f t="shared" si="83"/>
        <v>-1.5266666666666664E-2</v>
      </c>
      <c r="J136" s="29">
        <f t="shared" si="84"/>
        <v>-0.21307962962962962</v>
      </c>
      <c r="K136" s="54">
        <f t="shared" si="85"/>
        <v>0.19781296296296297</v>
      </c>
      <c r="L136" s="30"/>
      <c r="M136" s="38">
        <f t="shared" si="75"/>
        <v>0.92263672026878696</v>
      </c>
      <c r="N136" s="38">
        <f t="shared" si="59"/>
        <v>3.3250000000000002</v>
      </c>
      <c r="R136" s="13"/>
      <c r="T136" s="29">
        <f t="shared" si="82"/>
        <v>851.3868098593997</v>
      </c>
      <c r="U136" s="29">
        <f t="shared" si="82"/>
        <v>854.56937149183193</v>
      </c>
      <c r="V136" s="29">
        <f t="shared" si="63"/>
        <v>-0.34554999999999997</v>
      </c>
      <c r="W136" s="29">
        <f t="shared" si="64"/>
        <v>-0.25353968253968256</v>
      </c>
      <c r="X136" s="49">
        <f t="shared" si="65"/>
        <v>-9.2010317460317403E-2</v>
      </c>
      <c r="Y136" s="30"/>
      <c r="Z136" s="38">
        <f t="shared" si="76"/>
        <v>0.44025051662979631</v>
      </c>
      <c r="AA136" s="38">
        <f t="shared" si="58"/>
        <v>-3.8</v>
      </c>
    </row>
    <row r="137" spans="1:27">
      <c r="A137">
        <v>136</v>
      </c>
      <c r="B137" s="3">
        <v>-0.33329999999999999</v>
      </c>
      <c r="G137" s="29">
        <f t="shared" si="80"/>
        <v>287.01254704142036</v>
      </c>
      <c r="H137" s="29">
        <f t="shared" si="81"/>
        <v>288.07340091889779</v>
      </c>
      <c r="I137" s="29">
        <f t="shared" si="83"/>
        <v>-3.705E-2</v>
      </c>
      <c r="J137" s="29">
        <f t="shared" si="84"/>
        <v>-0.20761851851851854</v>
      </c>
      <c r="K137" s="54">
        <f t="shared" si="85"/>
        <v>0.17056851851851854</v>
      </c>
      <c r="L137" s="30"/>
      <c r="M137" s="38">
        <f t="shared" si="75"/>
        <v>0.45887672389120021</v>
      </c>
      <c r="N137" s="38">
        <f t="shared" si="59"/>
        <v>3.3250000000000002</v>
      </c>
      <c r="R137" s="13"/>
      <c r="T137" s="29">
        <f t="shared" si="82"/>
        <v>857.75193312426416</v>
      </c>
      <c r="U137" s="29">
        <f t="shared" si="82"/>
        <v>860.93449475669638</v>
      </c>
      <c r="V137" s="29">
        <f t="shared" si="63"/>
        <v>-0.27001428571428571</v>
      </c>
      <c r="W137" s="29">
        <f t="shared" si="64"/>
        <v>-0.24911693121693121</v>
      </c>
      <c r="X137" s="49">
        <f t="shared" si="65"/>
        <v>-2.0897354497354498E-2</v>
      </c>
      <c r="Y137" s="30"/>
      <c r="Z137" s="38">
        <f t="shared" si="76"/>
        <v>0.91439437507311938</v>
      </c>
      <c r="AA137" s="38">
        <f t="shared" si="58"/>
        <v>-3.8</v>
      </c>
    </row>
    <row r="138" spans="1:27">
      <c r="A138">
        <v>137</v>
      </c>
      <c r="B138" s="3">
        <v>-0.32100000000000001</v>
      </c>
      <c r="G138" s="29">
        <f t="shared" si="80"/>
        <v>289.13425479637516</v>
      </c>
      <c r="H138" s="29">
        <f t="shared" si="81"/>
        <v>290.19510867385259</v>
      </c>
      <c r="I138" s="29">
        <f t="shared" si="83"/>
        <v>-0.22705</v>
      </c>
      <c r="J138" s="29">
        <f t="shared" si="84"/>
        <v>-0.22522962962962964</v>
      </c>
      <c r="K138" s="54">
        <f t="shared" si="85"/>
        <v>-1.8203703703703611E-3</v>
      </c>
      <c r="L138" s="30"/>
      <c r="M138" s="38">
        <f t="shared" si="75"/>
        <v>-0.21959679144189798</v>
      </c>
      <c r="N138" s="38">
        <f t="shared" si="59"/>
        <v>3.3250000000000002</v>
      </c>
      <c r="R138" s="13"/>
      <c r="T138" s="29">
        <f t="shared" si="82"/>
        <v>864.11705638912861</v>
      </c>
      <c r="U138" s="29">
        <f t="shared" si="82"/>
        <v>867.29961802156083</v>
      </c>
      <c r="V138" s="29">
        <f t="shared" si="63"/>
        <v>-0.45976666666666666</v>
      </c>
      <c r="W138" s="29">
        <f t="shared" si="64"/>
        <v>-0.22742248677248675</v>
      </c>
      <c r="X138" s="49">
        <f t="shared" si="65"/>
        <v>-0.23234417989417991</v>
      </c>
      <c r="Y138" s="30"/>
      <c r="Z138" s="38">
        <f t="shared" si="76"/>
        <v>0.96068294305821922</v>
      </c>
      <c r="AA138" s="38">
        <f t="shared" si="58"/>
        <v>-3.8</v>
      </c>
    </row>
    <row r="139" spans="1:27">
      <c r="A139">
        <v>138</v>
      </c>
      <c r="B139" s="3">
        <v>-0.25679999999999997</v>
      </c>
      <c r="G139" s="29">
        <f t="shared" si="80"/>
        <v>291.25596255132996</v>
      </c>
      <c r="H139" s="29">
        <f t="shared" si="81"/>
        <v>292.31681642880739</v>
      </c>
      <c r="I139" s="29">
        <f t="shared" si="83"/>
        <v>-0.48854999999999998</v>
      </c>
      <c r="J139" s="29">
        <f t="shared" si="84"/>
        <v>-0.25365185185185185</v>
      </c>
      <c r="K139" s="54">
        <f t="shared" si="85"/>
        <v>-0.23489814814814813</v>
      </c>
      <c r="L139" s="30"/>
      <c r="M139" s="38">
        <f t="shared" si="75"/>
        <v>-0.79531852751274967</v>
      </c>
      <c r="N139" s="38">
        <f t="shared" si="59"/>
        <v>3.3250000000000002</v>
      </c>
      <c r="R139" s="13"/>
      <c r="T139" s="29">
        <f t="shared" si="82"/>
        <v>870.48217965399306</v>
      </c>
      <c r="U139" s="29">
        <f t="shared" si="82"/>
        <v>873.66474128642528</v>
      </c>
      <c r="V139" s="29">
        <f t="shared" si="63"/>
        <v>-0.21160000000000001</v>
      </c>
      <c r="W139" s="29">
        <f t="shared" si="64"/>
        <v>-0.22325264550264551</v>
      </c>
      <c r="X139" s="49">
        <f t="shared" si="65"/>
        <v>1.1652645502645498E-2</v>
      </c>
      <c r="Y139" s="30"/>
      <c r="Z139" s="38">
        <f t="shared" si="76"/>
        <v>0.55745728518475046</v>
      </c>
      <c r="AA139" s="38">
        <f t="shared" si="58"/>
        <v>-3.8</v>
      </c>
    </row>
    <row r="140" spans="1:27">
      <c r="A140">
        <v>139</v>
      </c>
      <c r="B140" s="3">
        <v>-0.29199999999999998</v>
      </c>
      <c r="G140" s="29">
        <f t="shared" si="80"/>
        <v>293.37767030628476</v>
      </c>
      <c r="H140" s="29">
        <f t="shared" si="81"/>
        <v>294.43852418376218</v>
      </c>
      <c r="I140" s="29">
        <f t="shared" si="83"/>
        <v>-0.49809999999999999</v>
      </c>
      <c r="J140" s="29">
        <f t="shared" si="84"/>
        <v>-0.26848518518518522</v>
      </c>
      <c r="K140" s="54">
        <f t="shared" si="85"/>
        <v>-0.22961481481481477</v>
      </c>
      <c r="L140" s="30"/>
      <c r="M140" s="38">
        <f t="shared" si="75"/>
        <v>-0.99890188557953719</v>
      </c>
      <c r="N140" s="38">
        <f t="shared" si="59"/>
        <v>3.3250000000000002</v>
      </c>
      <c r="R140" s="13"/>
      <c r="T140" s="29">
        <f t="shared" si="82"/>
        <v>876.84730291885751</v>
      </c>
      <c r="U140" s="29">
        <f t="shared" si="82"/>
        <v>880.02986455128973</v>
      </c>
      <c r="V140" s="29">
        <f t="shared" si="63"/>
        <v>-0.14938571428571429</v>
      </c>
      <c r="W140" s="29">
        <f t="shared" si="64"/>
        <v>-0.24290820105820105</v>
      </c>
      <c r="X140" s="49">
        <f t="shared" si="65"/>
        <v>9.3522486772486757E-2</v>
      </c>
      <c r="Y140" s="30"/>
      <c r="Z140" s="38">
        <f t="shared" si="76"/>
        <v>-0.10660883187429378</v>
      </c>
      <c r="AA140" s="38">
        <f t="shared" ref="AA140:AA203" si="86">AA139</f>
        <v>-3.8</v>
      </c>
    </row>
    <row r="141" spans="1:27">
      <c r="A141">
        <v>140</v>
      </c>
      <c r="B141" s="3">
        <v>-0.36880000000000002</v>
      </c>
      <c r="G141" s="29">
        <f t="shared" si="80"/>
        <v>295.49937806123955</v>
      </c>
      <c r="H141" s="29">
        <f t="shared" si="81"/>
        <v>296.56023193871698</v>
      </c>
      <c r="I141" s="29">
        <f t="shared" si="83"/>
        <v>-0.21760000000000002</v>
      </c>
      <c r="J141" s="29">
        <f t="shared" si="84"/>
        <v>-0.33207777777777781</v>
      </c>
      <c r="K141" s="54">
        <f t="shared" si="85"/>
        <v>0.11447777777777779</v>
      </c>
      <c r="L141" s="30"/>
      <c r="M141" s="38">
        <f t="shared" si="75"/>
        <v>-0.73508794982581704</v>
      </c>
      <c r="N141" s="38">
        <f t="shared" ref="N141:N143" si="87">N140</f>
        <v>3.3250000000000002</v>
      </c>
      <c r="R141" s="13"/>
      <c r="T141" s="29">
        <f t="shared" si="82"/>
        <v>883.21242618372196</v>
      </c>
      <c r="U141" s="29">
        <f t="shared" si="82"/>
        <v>886.39498781615418</v>
      </c>
      <c r="V141" s="29">
        <f t="shared" si="63"/>
        <v>-0.26456666666666667</v>
      </c>
      <c r="W141" s="29">
        <f t="shared" si="64"/>
        <v>-0.2469328042328042</v>
      </c>
      <c r="X141" s="49">
        <f t="shared" si="65"/>
        <v>-1.7633862433862474E-2</v>
      </c>
      <c r="Y141" s="30"/>
      <c r="Z141" s="38">
        <f t="shared" si="76"/>
        <v>-0.72079149167415502</v>
      </c>
      <c r="AA141" s="38">
        <f t="shared" si="86"/>
        <v>-3.8</v>
      </c>
    </row>
    <row r="142" spans="1:27">
      <c r="A142">
        <v>141</v>
      </c>
      <c r="B142" s="3">
        <v>-0.39479999999999998</v>
      </c>
      <c r="G142" s="29">
        <f t="shared" si="80"/>
        <v>297.62108581619435</v>
      </c>
      <c r="H142" s="29">
        <f t="shared" si="81"/>
        <v>298.68193969367178</v>
      </c>
      <c r="I142" s="29">
        <f t="shared" si="83"/>
        <v>-0.33960000000000001</v>
      </c>
      <c r="J142" s="29">
        <f t="shared" si="84"/>
        <v>-0.38685000000000003</v>
      </c>
      <c r="K142" s="54">
        <f t="shared" si="85"/>
        <v>4.7250000000000014E-2</v>
      </c>
      <c r="L142" s="30"/>
      <c r="M142" s="38">
        <f t="shared" si="75"/>
        <v>-0.12731819275605555</v>
      </c>
      <c r="N142" s="38">
        <f t="shared" si="87"/>
        <v>3.3250000000000002</v>
      </c>
      <c r="R142" s="13"/>
      <c r="T142" s="29">
        <f t="shared" si="82"/>
        <v>889.57754944858641</v>
      </c>
      <c r="U142" s="29">
        <f t="shared" si="82"/>
        <v>892.76011108101864</v>
      </c>
      <c r="V142" s="29">
        <f t="shared" si="63"/>
        <v>6.4816666666666675E-2</v>
      </c>
      <c r="W142" s="29">
        <f t="shared" si="64"/>
        <v>-0.2495626984126984</v>
      </c>
      <c r="X142" s="49">
        <f t="shared" si="65"/>
        <v>0.31437936507936509</v>
      </c>
      <c r="Y142" s="30"/>
      <c r="Z142" s="38">
        <f t="shared" si="76"/>
        <v>-0.99770780181455909</v>
      </c>
      <c r="AA142" s="38">
        <f t="shared" si="86"/>
        <v>-3.8</v>
      </c>
    </row>
    <row r="143" spans="1:27">
      <c r="A143">
        <v>142</v>
      </c>
      <c r="B143" s="3">
        <v>-0.43769999999999998</v>
      </c>
      <c r="G143" s="29">
        <f t="shared" si="80"/>
        <v>299.74279357114915</v>
      </c>
      <c r="H143" s="29">
        <f t="shared" si="81"/>
        <v>300.80364744862658</v>
      </c>
      <c r="I143" s="29">
        <f t="shared" si="83"/>
        <v>-0.31325000000000003</v>
      </c>
      <c r="J143" s="29">
        <f t="shared" si="84"/>
        <v>-0.39821111111111107</v>
      </c>
      <c r="K143" s="54">
        <f t="shared" si="85"/>
        <v>8.4961111111111043E-2</v>
      </c>
      <c r="L143" s="30"/>
      <c r="M143" s="38">
        <f t="shared" si="75"/>
        <v>0.54002516168836001</v>
      </c>
      <c r="N143" s="38">
        <f t="shared" si="87"/>
        <v>3.3250000000000002</v>
      </c>
      <c r="R143" s="13"/>
      <c r="T143" s="29">
        <f t="shared" si="82"/>
        <v>895.94267271345086</v>
      </c>
      <c r="U143" s="29">
        <f t="shared" si="82"/>
        <v>899.12523434588309</v>
      </c>
      <c r="V143" s="29">
        <f t="shared" si="63"/>
        <v>-6.0657142857142854E-2</v>
      </c>
      <c r="W143" s="29">
        <f t="shared" si="64"/>
        <v>-0.24525158730158733</v>
      </c>
      <c r="X143" s="49">
        <f t="shared" si="65"/>
        <v>0.18459444444444448</v>
      </c>
      <c r="Y143" s="30"/>
      <c r="Z143" s="38">
        <f t="shared" si="76"/>
        <v>-0.80778554319881501</v>
      </c>
      <c r="AA143" s="38">
        <f t="shared" si="86"/>
        <v>-3.8</v>
      </c>
    </row>
    <row r="144" spans="1:27">
      <c r="A144">
        <v>143</v>
      </c>
      <c r="B144" s="3">
        <v>-0.48980000000000001</v>
      </c>
      <c r="G144" s="29">
        <f t="shared" si="80"/>
        <v>301.86450132610395</v>
      </c>
      <c r="H144" s="29">
        <f t="shared" si="81"/>
        <v>302.92535520358138</v>
      </c>
      <c r="I144" s="29">
        <f t="shared" si="83"/>
        <v>-0.27990000000000004</v>
      </c>
      <c r="J144" s="29">
        <f t="shared" si="84"/>
        <v>-0.37781666666666669</v>
      </c>
      <c r="K144" s="54">
        <f t="shared" si="85"/>
        <v>9.7916666666666652E-2</v>
      </c>
      <c r="L144" s="30"/>
      <c r="M144" s="38">
        <f t="shared" si="75"/>
        <v>0.95468474126769143</v>
      </c>
      <c r="N144" s="38">
        <f t="shared" ref="N144:N207" si="88">N143</f>
        <v>3.3250000000000002</v>
      </c>
      <c r="R144" s="13"/>
      <c r="T144" s="29">
        <f t="shared" si="82"/>
        <v>902.30779597831531</v>
      </c>
      <c r="U144" s="29">
        <f t="shared" si="82"/>
        <v>905.49035761074754</v>
      </c>
      <c r="V144" s="29">
        <f t="shared" si="63"/>
        <v>-0.48945</v>
      </c>
      <c r="W144" s="29">
        <f t="shared" si="64"/>
        <v>-0.25025793650793648</v>
      </c>
      <c r="X144" s="49">
        <f t="shared" si="65"/>
        <v>-0.23919206349206351</v>
      </c>
      <c r="Y144" s="30"/>
      <c r="Z144" s="38">
        <f t="shared" si="76"/>
        <v>-0.2398914513840357</v>
      </c>
      <c r="AA144" s="38">
        <f t="shared" si="86"/>
        <v>-3.8</v>
      </c>
    </row>
    <row r="145" spans="1:27">
      <c r="A145">
        <v>144</v>
      </c>
      <c r="B145" s="3">
        <v>-0.4924</v>
      </c>
      <c r="G145" s="29">
        <f t="shared" si="80"/>
        <v>303.98620908105875</v>
      </c>
      <c r="H145" s="29">
        <f t="shared" si="81"/>
        <v>305.04706295853617</v>
      </c>
      <c r="I145" s="29">
        <f t="shared" si="83"/>
        <v>-0.58760000000000001</v>
      </c>
      <c r="J145" s="29">
        <f t="shared" si="84"/>
        <v>-0.36748333333333333</v>
      </c>
      <c r="K145" s="54">
        <f t="shared" si="85"/>
        <v>-0.22011666666666668</v>
      </c>
      <c r="L145" s="30"/>
      <c r="M145" s="38">
        <f t="shared" si="75"/>
        <v>0.92263672026875143</v>
      </c>
      <c r="N145" s="38">
        <f t="shared" si="88"/>
        <v>3.3250000000000002</v>
      </c>
      <c r="R145" s="13"/>
      <c r="T145" s="29">
        <f t="shared" si="82"/>
        <v>908.67291924317976</v>
      </c>
      <c r="U145" s="29">
        <f t="shared" si="82"/>
        <v>911.85548087561199</v>
      </c>
      <c r="V145" s="29">
        <f t="shared" si="63"/>
        <v>-0.38177142857142859</v>
      </c>
      <c r="W145" s="29">
        <f t="shared" si="64"/>
        <v>-0.24055952380952381</v>
      </c>
      <c r="X145" s="49">
        <f t="shared" si="65"/>
        <v>-0.14121190476190479</v>
      </c>
      <c r="Y145" s="30"/>
      <c r="Z145" s="38">
        <f t="shared" si="76"/>
        <v>0.44025051662984077</v>
      </c>
      <c r="AA145" s="38">
        <f t="shared" si="86"/>
        <v>-3.8</v>
      </c>
    </row>
    <row r="146" spans="1:27">
      <c r="A146">
        <v>145</v>
      </c>
      <c r="B146" s="3">
        <v>-0.50670000000000004</v>
      </c>
      <c r="G146" s="29">
        <f t="shared" si="80"/>
        <v>306.10791683601354</v>
      </c>
      <c r="H146" s="29">
        <f t="shared" si="81"/>
        <v>307.16877071349097</v>
      </c>
      <c r="I146" s="29">
        <f t="shared" si="83"/>
        <v>-0.53</v>
      </c>
      <c r="J146" s="29">
        <f t="shared" si="84"/>
        <v>-0.39873333333333333</v>
      </c>
      <c r="K146" s="54">
        <f t="shared" si="85"/>
        <v>-0.1312666666666667</v>
      </c>
      <c r="L146" s="30"/>
      <c r="M146" s="38">
        <f t="shared" si="75"/>
        <v>0.45887672389111833</v>
      </c>
      <c r="N146" s="38">
        <f t="shared" si="88"/>
        <v>3.3250000000000002</v>
      </c>
      <c r="R146" s="13"/>
      <c r="T146" s="29">
        <f t="shared" si="82"/>
        <v>915.03804250804421</v>
      </c>
      <c r="U146" s="29">
        <f t="shared" si="82"/>
        <v>918.22060414047644</v>
      </c>
      <c r="V146" s="29">
        <f t="shared" si="63"/>
        <v>-0.29368333333333335</v>
      </c>
      <c r="W146" s="29">
        <f t="shared" si="64"/>
        <v>-0.24100767195767198</v>
      </c>
      <c r="X146" s="49">
        <f t="shared" si="65"/>
        <v>-5.2675661375661376E-2</v>
      </c>
      <c r="Y146" s="30"/>
      <c r="Z146" s="38">
        <f t="shared" si="76"/>
        <v>0.91439437507313936</v>
      </c>
      <c r="AA146" s="38">
        <f t="shared" si="86"/>
        <v>-3.8</v>
      </c>
    </row>
    <row r="147" spans="1:27">
      <c r="A147">
        <v>146</v>
      </c>
      <c r="B147" s="3">
        <v>-0.53039999999999998</v>
      </c>
      <c r="G147" s="29">
        <f t="shared" si="80"/>
        <v>308.22962459096834</v>
      </c>
      <c r="H147" s="29">
        <f t="shared" si="81"/>
        <v>309.29047846844577</v>
      </c>
      <c r="I147" s="29">
        <f t="shared" si="83"/>
        <v>-0.32929999999999998</v>
      </c>
      <c r="J147" s="29">
        <f t="shared" si="84"/>
        <v>-0.41382222222222231</v>
      </c>
      <c r="K147" s="54">
        <f t="shared" si="85"/>
        <v>8.4522222222222332E-2</v>
      </c>
      <c r="L147" s="30"/>
      <c r="M147" s="38">
        <f t="shared" si="75"/>
        <v>-0.21959679144187694</v>
      </c>
      <c r="N147" s="38">
        <f t="shared" si="88"/>
        <v>3.3250000000000002</v>
      </c>
      <c r="R147" s="13"/>
      <c r="T147" s="29">
        <f t="shared" si="82"/>
        <v>921.40316577290866</v>
      </c>
      <c r="U147" s="29">
        <f t="shared" si="82"/>
        <v>924.58572740534089</v>
      </c>
      <c r="V147" s="29">
        <f t="shared" si="63"/>
        <v>-0.42096666666666666</v>
      </c>
      <c r="W147" s="29">
        <f t="shared" si="64"/>
        <v>-0.27901746031746033</v>
      </c>
      <c r="X147" s="49">
        <f t="shared" si="65"/>
        <v>-0.14194920634920632</v>
      </c>
      <c r="Y147" s="30"/>
      <c r="Z147" s="38">
        <f t="shared" si="76"/>
        <v>0.96068294305820545</v>
      </c>
      <c r="AA147" s="38">
        <f t="shared" si="86"/>
        <v>-3.8</v>
      </c>
    </row>
    <row r="148" spans="1:27">
      <c r="A148">
        <v>147</v>
      </c>
      <c r="B148" s="3">
        <v>-0.46360000000000001</v>
      </c>
      <c r="G148" s="29">
        <f t="shared" si="80"/>
        <v>310.35133234592314</v>
      </c>
      <c r="H148" s="29">
        <f t="shared" si="81"/>
        <v>311.41218622340057</v>
      </c>
      <c r="I148" s="29">
        <f t="shared" si="83"/>
        <v>-0.30499999999999999</v>
      </c>
      <c r="J148" s="29">
        <f t="shared" si="84"/>
        <v>-0.45334999999999998</v>
      </c>
      <c r="K148" s="54">
        <f t="shared" si="85"/>
        <v>0.14834999999999998</v>
      </c>
      <c r="L148" s="30"/>
      <c r="M148" s="38">
        <f t="shared" si="75"/>
        <v>-0.79531852751273657</v>
      </c>
      <c r="N148" s="38">
        <f t="shared" si="88"/>
        <v>3.3250000000000002</v>
      </c>
      <c r="R148" s="13"/>
      <c r="T148" s="29">
        <f t="shared" ref="T148:U163" si="89">T147+6.3651232648644</f>
        <v>927.76828903777312</v>
      </c>
      <c r="U148" s="29">
        <f t="shared" si="89"/>
        <v>930.95085067020534</v>
      </c>
      <c r="V148" s="29">
        <f t="shared" si="63"/>
        <v>-0.25665714285714286</v>
      </c>
      <c r="W148" s="29">
        <f t="shared" si="64"/>
        <v>-0.31244444444444441</v>
      </c>
      <c r="X148" s="49">
        <f t="shared" si="65"/>
        <v>5.5787301587301552E-2</v>
      </c>
      <c r="Y148" s="30"/>
      <c r="Z148" s="38">
        <f t="shared" si="76"/>
        <v>0.55745728518470938</v>
      </c>
      <c r="AA148" s="38">
        <f t="shared" si="86"/>
        <v>-3.8</v>
      </c>
    </row>
    <row r="149" spans="1:27">
      <c r="A149">
        <v>148</v>
      </c>
      <c r="B149" s="3">
        <v>-0.28060000000000002</v>
      </c>
      <c r="G149" s="29">
        <f t="shared" si="80"/>
        <v>312.47304010087794</v>
      </c>
      <c r="H149" s="29">
        <f t="shared" si="81"/>
        <v>313.53389397835537</v>
      </c>
      <c r="I149" s="29">
        <f t="shared" si="83"/>
        <v>-0.40510000000000002</v>
      </c>
      <c r="J149" s="29">
        <f t="shared" si="84"/>
        <v>-0.51579074074074072</v>
      </c>
      <c r="K149" s="54">
        <f t="shared" si="85"/>
        <v>0.1106907407407407</v>
      </c>
      <c r="L149" s="30"/>
      <c r="M149" s="38">
        <f t="shared" si="75"/>
        <v>-0.99890188557953818</v>
      </c>
      <c r="N149" s="38">
        <f t="shared" si="88"/>
        <v>3.3250000000000002</v>
      </c>
      <c r="R149" s="13"/>
      <c r="T149" s="29">
        <f t="shared" si="89"/>
        <v>934.13341230263757</v>
      </c>
      <c r="U149" s="29">
        <f t="shared" si="89"/>
        <v>937.31597393506979</v>
      </c>
      <c r="V149" s="29">
        <f t="shared" si="63"/>
        <v>-6.2099999999999995E-2</v>
      </c>
      <c r="W149" s="29">
        <f t="shared" si="64"/>
        <v>-0.27456481481481482</v>
      </c>
      <c r="X149" s="49">
        <f t="shared" si="65"/>
        <v>0.21246481481481483</v>
      </c>
      <c r="Y149" s="30"/>
      <c r="Z149" s="38">
        <f t="shared" si="76"/>
        <v>-0.10660883187434299</v>
      </c>
      <c r="AA149" s="38">
        <f t="shared" si="86"/>
        <v>-3.8</v>
      </c>
    </row>
    <row r="150" spans="1:27">
      <c r="A150">
        <v>149</v>
      </c>
      <c r="B150" s="3">
        <v>-0.2671</v>
      </c>
      <c r="G150" s="29">
        <f t="shared" si="80"/>
        <v>314.59474785583274</v>
      </c>
      <c r="H150" s="29">
        <f t="shared" si="81"/>
        <v>315.65560173331016</v>
      </c>
      <c r="I150" s="29">
        <f t="shared" si="83"/>
        <v>-0.49885000000000002</v>
      </c>
      <c r="J150" s="29">
        <f t="shared" si="84"/>
        <v>-0.5262296296296296</v>
      </c>
      <c r="K150" s="54">
        <f t="shared" si="85"/>
        <v>2.7379629629629587E-2</v>
      </c>
      <c r="L150" s="30"/>
      <c r="M150" s="38">
        <f t="shared" si="75"/>
        <v>-0.7350879498258317</v>
      </c>
      <c r="N150" s="38">
        <f t="shared" si="88"/>
        <v>3.3250000000000002</v>
      </c>
      <c r="R150" s="13"/>
      <c r="T150" s="29">
        <f t="shared" si="89"/>
        <v>940.49853556750202</v>
      </c>
      <c r="U150" s="29">
        <f t="shared" si="89"/>
        <v>943.68109719993424</v>
      </c>
      <c r="V150" s="29">
        <f t="shared" si="63"/>
        <v>-0.26860000000000001</v>
      </c>
      <c r="W150" s="29">
        <f t="shared" si="64"/>
        <v>-0.25237910052910056</v>
      </c>
      <c r="X150" s="49">
        <f t="shared" si="65"/>
        <v>-1.6220899470899441E-2</v>
      </c>
      <c r="Y150" s="30"/>
      <c r="Z150" s="38">
        <f t="shared" si="76"/>
        <v>-0.72079149167418932</v>
      </c>
      <c r="AA150" s="38">
        <f t="shared" si="86"/>
        <v>-3.8</v>
      </c>
    </row>
    <row r="151" spans="1:27">
      <c r="A151">
        <v>150</v>
      </c>
      <c r="B151" s="3">
        <v>-0.50800000000000001</v>
      </c>
      <c r="G151" s="29">
        <f t="shared" si="80"/>
        <v>316.71645561078753</v>
      </c>
      <c r="H151" s="29">
        <f t="shared" si="81"/>
        <v>317.77730948826496</v>
      </c>
      <c r="I151" s="29">
        <f t="shared" si="83"/>
        <v>-0.47539999999999999</v>
      </c>
      <c r="J151" s="29">
        <f t="shared" si="84"/>
        <v>-0.51561851851851848</v>
      </c>
      <c r="K151" s="54">
        <f t="shared" si="85"/>
        <v>4.0218518518518487E-2</v>
      </c>
      <c r="L151" s="30"/>
      <c r="M151" s="38">
        <f t="shared" si="75"/>
        <v>-0.12731819275596418</v>
      </c>
      <c r="N151" s="38">
        <f t="shared" si="88"/>
        <v>3.3250000000000002</v>
      </c>
      <c r="R151" s="13"/>
      <c r="T151" s="29">
        <f t="shared" si="89"/>
        <v>946.86365883236647</v>
      </c>
      <c r="U151" s="29">
        <f t="shared" si="89"/>
        <v>950.04622046479869</v>
      </c>
      <c r="V151" s="29">
        <f t="shared" si="63"/>
        <v>-0.27727142857142856</v>
      </c>
      <c r="W151" s="29">
        <f t="shared" si="64"/>
        <v>-0.23191428571428574</v>
      </c>
      <c r="X151" s="49">
        <f t="shared" si="65"/>
        <v>-4.5357142857142818E-2</v>
      </c>
      <c r="Y151" s="30"/>
      <c r="Z151" s="38">
        <f t="shared" si="76"/>
        <v>-0.99770780181456242</v>
      </c>
      <c r="AA151" s="38">
        <f t="shared" si="86"/>
        <v>-3.8</v>
      </c>
    </row>
    <row r="152" spans="1:27">
      <c r="A152">
        <v>151</v>
      </c>
      <c r="B152" s="3">
        <v>-0.68659999999999999</v>
      </c>
      <c r="G152" s="29">
        <f t="shared" si="80"/>
        <v>318.83816336574233</v>
      </c>
      <c r="H152" s="29">
        <f t="shared" si="81"/>
        <v>319.89901724321976</v>
      </c>
      <c r="I152" s="29">
        <f t="shared" si="83"/>
        <v>-0.66900000000000004</v>
      </c>
      <c r="J152" s="29">
        <f t="shared" si="84"/>
        <v>-0.52836851851851852</v>
      </c>
      <c r="K152" s="54">
        <f t="shared" si="85"/>
        <v>-0.14063148148148152</v>
      </c>
      <c r="L152" s="30"/>
      <c r="M152" s="38">
        <f t="shared" si="75"/>
        <v>0.5400251616884375</v>
      </c>
      <c r="N152" s="38">
        <f t="shared" si="88"/>
        <v>3.3250000000000002</v>
      </c>
      <c r="R152" s="13"/>
      <c r="T152" s="29">
        <f t="shared" si="89"/>
        <v>953.22878209723092</v>
      </c>
      <c r="U152" s="29">
        <f t="shared" si="89"/>
        <v>956.41134372966314</v>
      </c>
      <c r="V152" s="29">
        <f t="shared" si="63"/>
        <v>-0.36149999999999999</v>
      </c>
      <c r="W152" s="29">
        <f t="shared" si="64"/>
        <v>-0.20197830687830687</v>
      </c>
      <c r="X152" s="49">
        <f t="shared" si="65"/>
        <v>-0.15952169312169312</v>
      </c>
      <c r="Y152" s="30"/>
      <c r="Z152" s="38">
        <f t="shared" si="76"/>
        <v>-0.80778554319878582</v>
      </c>
      <c r="AA152" s="38">
        <f t="shared" si="86"/>
        <v>-3.8</v>
      </c>
    </row>
    <row r="153" spans="1:27">
      <c r="A153">
        <v>152</v>
      </c>
      <c r="B153" s="3">
        <v>-0.61099999999999999</v>
      </c>
      <c r="G153" s="29">
        <f t="shared" si="80"/>
        <v>320.95987112069713</v>
      </c>
      <c r="H153" s="29">
        <f t="shared" si="81"/>
        <v>322.02072499817456</v>
      </c>
      <c r="I153" s="29">
        <f t="shared" si="83"/>
        <v>-0.84186666666666665</v>
      </c>
      <c r="J153" s="29">
        <f t="shared" si="84"/>
        <v>-0.52421296296296294</v>
      </c>
      <c r="K153" s="54">
        <f t="shared" si="85"/>
        <v>-0.31765370370370372</v>
      </c>
      <c r="L153" s="30"/>
      <c r="M153" s="38">
        <f t="shared" si="75"/>
        <v>0.95468474126765124</v>
      </c>
      <c r="N153" s="38">
        <f t="shared" si="88"/>
        <v>3.3250000000000002</v>
      </c>
      <c r="R153" s="13"/>
      <c r="T153" s="29">
        <f t="shared" si="89"/>
        <v>959.59390536209537</v>
      </c>
      <c r="U153" s="29">
        <f t="shared" si="89"/>
        <v>962.7764669945276</v>
      </c>
      <c r="V153" s="29">
        <f t="shared" si="63"/>
        <v>-0.14853333333333332</v>
      </c>
      <c r="W153" s="29">
        <f t="shared" si="64"/>
        <v>-0.15673121693121692</v>
      </c>
      <c r="X153" s="49">
        <f t="shared" si="65"/>
        <v>8.1978835978835929E-3</v>
      </c>
      <c r="Y153" s="30"/>
      <c r="Z153" s="38">
        <f t="shared" si="76"/>
        <v>-0.23989145138398763</v>
      </c>
      <c r="AA153" s="38">
        <f t="shared" si="86"/>
        <v>-3.8</v>
      </c>
    </row>
    <row r="154" spans="1:27">
      <c r="A154">
        <v>153</v>
      </c>
      <c r="B154" s="3">
        <v>-0.41789999999999999</v>
      </c>
      <c r="G154" s="29">
        <f t="shared" si="80"/>
        <v>323.08157887565193</v>
      </c>
      <c r="H154" s="29">
        <f t="shared" si="81"/>
        <v>324.14243275312936</v>
      </c>
      <c r="I154" s="29">
        <f t="shared" si="83"/>
        <v>-0.68154999999999999</v>
      </c>
      <c r="J154" s="29">
        <f t="shared" si="84"/>
        <v>-0.51892962962962963</v>
      </c>
      <c r="K154" s="54">
        <f t="shared" si="85"/>
        <v>-0.16262037037037036</v>
      </c>
      <c r="L154" s="30"/>
      <c r="M154" s="38">
        <f t="shared" si="75"/>
        <v>0.92263672026875976</v>
      </c>
      <c r="N154" s="38">
        <f t="shared" si="88"/>
        <v>3.3250000000000002</v>
      </c>
      <c r="R154" s="13"/>
      <c r="T154" s="29">
        <f t="shared" si="89"/>
        <v>965.95902862695982</v>
      </c>
      <c r="U154" s="29">
        <f t="shared" si="89"/>
        <v>969.14159025939205</v>
      </c>
      <c r="V154" s="29">
        <f t="shared" si="63"/>
        <v>-0.18209999999999998</v>
      </c>
      <c r="W154" s="29">
        <f t="shared" si="64"/>
        <v>-0.15841640211640209</v>
      </c>
      <c r="X154" s="49">
        <f t="shared" si="65"/>
        <v>-2.368359788359789E-2</v>
      </c>
      <c r="Y154" s="30"/>
      <c r="Z154" s="38">
        <f t="shared" si="76"/>
        <v>0.44025051662988518</v>
      </c>
      <c r="AA154" s="38">
        <f t="shared" si="86"/>
        <v>-3.8</v>
      </c>
    </row>
    <row r="155" spans="1:27">
      <c r="A155">
        <v>154</v>
      </c>
      <c r="B155" s="3">
        <v>-0.29470000000000002</v>
      </c>
      <c r="G155" s="29">
        <f t="shared" si="80"/>
        <v>325.20328663060673</v>
      </c>
      <c r="H155" s="29">
        <f t="shared" si="81"/>
        <v>326.26414050808415</v>
      </c>
      <c r="I155" s="29">
        <f t="shared" si="83"/>
        <v>-0.4345</v>
      </c>
      <c r="J155" s="29">
        <f t="shared" si="84"/>
        <v>-0.51895740740740737</v>
      </c>
      <c r="K155" s="54">
        <f t="shared" si="85"/>
        <v>8.445740740740737E-2</v>
      </c>
      <c r="L155" s="30"/>
      <c r="M155" s="38">
        <f t="shared" si="75"/>
        <v>0.45887672389113748</v>
      </c>
      <c r="N155" s="38">
        <f t="shared" si="88"/>
        <v>3.3250000000000002</v>
      </c>
      <c r="R155" s="13"/>
      <c r="T155" s="29">
        <f t="shared" si="89"/>
        <v>972.32415189182427</v>
      </c>
      <c r="U155" s="29">
        <f t="shared" si="89"/>
        <v>975.5067135242565</v>
      </c>
      <c r="V155" s="29">
        <f t="shared" si="63"/>
        <v>-0.10949999999999999</v>
      </c>
      <c r="W155" s="29">
        <f t="shared" si="64"/>
        <v>-0.13594656084656082</v>
      </c>
      <c r="X155" s="49">
        <f t="shared" si="65"/>
        <v>2.6446560846560829E-2</v>
      </c>
      <c r="Y155" s="30"/>
      <c r="Z155" s="38">
        <f t="shared" si="76"/>
        <v>0.91439437507315946</v>
      </c>
      <c r="AA155" s="38">
        <f t="shared" si="86"/>
        <v>-3.8</v>
      </c>
    </row>
    <row r="156" spans="1:27">
      <c r="A156">
        <v>155</v>
      </c>
      <c r="B156" s="3">
        <v>-0.21060000000000001</v>
      </c>
      <c r="G156" s="29">
        <f t="shared" si="80"/>
        <v>327.32499438556152</v>
      </c>
      <c r="H156" s="29">
        <f t="shared" si="81"/>
        <v>328.38584826303895</v>
      </c>
      <c r="I156" s="29">
        <f t="shared" si="83"/>
        <v>-0.44405</v>
      </c>
      <c r="J156" s="29">
        <f t="shared" si="84"/>
        <v>-0.52277962962962965</v>
      </c>
      <c r="K156" s="54">
        <f t="shared" si="85"/>
        <v>7.8729629629629649E-2</v>
      </c>
      <c r="L156" s="30"/>
      <c r="M156" s="38">
        <f t="shared" si="75"/>
        <v>-0.21959679144185593</v>
      </c>
      <c r="N156" s="38">
        <f t="shared" si="88"/>
        <v>3.3250000000000002</v>
      </c>
      <c r="R156" s="13"/>
      <c r="T156" s="29">
        <f t="shared" si="89"/>
        <v>978.68927515668872</v>
      </c>
      <c r="U156" s="29">
        <f t="shared" si="89"/>
        <v>981.87183678912095</v>
      </c>
      <c r="V156" s="29">
        <f t="shared" si="63"/>
        <v>-0.15154285714285715</v>
      </c>
      <c r="W156" s="29">
        <f t="shared" si="64"/>
        <v>-0.10933306878306877</v>
      </c>
      <c r="X156" s="49">
        <f t="shared" si="65"/>
        <v>-4.2209788359788378E-2</v>
      </c>
      <c r="Y156" s="30"/>
      <c r="Z156" s="38">
        <f t="shared" si="76"/>
        <v>0.96068294305819557</v>
      </c>
      <c r="AA156" s="38">
        <f t="shared" si="86"/>
        <v>-3.8</v>
      </c>
    </row>
    <row r="157" spans="1:27">
      <c r="A157">
        <v>156</v>
      </c>
      <c r="B157" s="3">
        <v>-0.11799999999999999</v>
      </c>
      <c r="G157" s="29">
        <f t="shared" si="80"/>
        <v>329.44670214051632</v>
      </c>
      <c r="H157" s="29">
        <f t="shared" si="81"/>
        <v>330.50755601799375</v>
      </c>
      <c r="I157" s="29">
        <f t="shared" si="83"/>
        <v>-0.2676</v>
      </c>
      <c r="J157" s="29">
        <f t="shared" si="84"/>
        <v>-0.50422777777777772</v>
      </c>
      <c r="K157" s="54">
        <f t="shared" si="85"/>
        <v>0.23662777777777771</v>
      </c>
      <c r="L157" s="30"/>
      <c r="M157" s="38">
        <f t="shared" si="75"/>
        <v>-0.79531852751272347</v>
      </c>
      <c r="N157" s="38">
        <f t="shared" si="88"/>
        <v>3.3250000000000002</v>
      </c>
      <c r="R157" s="13"/>
      <c r="T157" s="29">
        <f t="shared" si="89"/>
        <v>985.05439842155317</v>
      </c>
      <c r="U157" s="29">
        <f t="shared" si="89"/>
        <v>988.2369600539854</v>
      </c>
      <c r="V157" s="29">
        <f t="shared" si="63"/>
        <v>0.15056666666666665</v>
      </c>
      <c r="W157" s="29">
        <f t="shared" si="64"/>
        <v>-6.5083068783068784E-2</v>
      </c>
      <c r="X157" s="49">
        <f t="shared" si="65"/>
        <v>0.21564973544973542</v>
      </c>
      <c r="Y157" s="30"/>
      <c r="Z157" s="38">
        <f t="shared" si="76"/>
        <v>0.55745728518466831</v>
      </c>
      <c r="AA157" s="38">
        <f t="shared" si="86"/>
        <v>-3.8</v>
      </c>
    </row>
    <row r="158" spans="1:27">
      <c r="A158">
        <v>157</v>
      </c>
      <c r="B158" s="3">
        <v>-0.11609999999999999</v>
      </c>
      <c r="G158" s="29">
        <f t="shared" si="80"/>
        <v>331.56840989547112</v>
      </c>
      <c r="H158" s="29">
        <f t="shared" si="81"/>
        <v>332.62926377294855</v>
      </c>
      <c r="I158" s="29">
        <f t="shared" si="83"/>
        <v>-0.35755000000000003</v>
      </c>
      <c r="J158" s="29">
        <f t="shared" si="84"/>
        <v>-0.45837037037037032</v>
      </c>
      <c r="K158" s="54">
        <f t="shared" si="85"/>
        <v>0.10082037037037028</v>
      </c>
      <c r="L158" s="30"/>
      <c r="M158" s="38">
        <f t="shared" si="75"/>
        <v>-0.99890188557953918</v>
      </c>
      <c r="N158" s="38">
        <f t="shared" si="88"/>
        <v>3.3250000000000002</v>
      </c>
      <c r="R158" s="13"/>
      <c r="T158" s="29">
        <f t="shared" si="89"/>
        <v>991.41952168641762</v>
      </c>
      <c r="U158" s="29">
        <f t="shared" si="89"/>
        <v>994.60208331884985</v>
      </c>
      <c r="V158" s="29">
        <f t="shared" si="63"/>
        <v>-7.7266666666666664E-2</v>
      </c>
      <c r="W158" s="29">
        <f t="shared" si="64"/>
        <v>-3.8880952380952377E-2</v>
      </c>
      <c r="X158" s="49">
        <f t="shared" si="65"/>
        <v>-3.8385714285714287E-2</v>
      </c>
      <c r="Y158" s="30"/>
      <c r="Z158" s="38">
        <f t="shared" si="76"/>
        <v>-0.1066088318743922</v>
      </c>
      <c r="AA158" s="38">
        <f t="shared" si="86"/>
        <v>-3.8</v>
      </c>
    </row>
    <row r="159" spans="1:27">
      <c r="A159">
        <v>158</v>
      </c>
      <c r="B159" s="3">
        <v>-0.2142</v>
      </c>
      <c r="G159" s="29">
        <f t="shared" si="80"/>
        <v>333.69011765042592</v>
      </c>
      <c r="H159" s="29">
        <f t="shared" si="81"/>
        <v>334.75097152790335</v>
      </c>
      <c r="I159" s="29">
        <f t="shared" si="83"/>
        <v>-0.49909999999999999</v>
      </c>
      <c r="J159" s="29">
        <f t="shared" si="84"/>
        <v>-0.43190370370370368</v>
      </c>
      <c r="K159" s="54">
        <f t="shared" si="85"/>
        <v>-6.719629629629631E-2</v>
      </c>
      <c r="L159" s="30"/>
      <c r="M159" s="38">
        <f t="shared" si="75"/>
        <v>-0.73508794982584624</v>
      </c>
      <c r="N159" s="38">
        <f t="shared" si="88"/>
        <v>3.3250000000000002</v>
      </c>
      <c r="R159" s="13"/>
      <c r="T159" s="29">
        <f t="shared" si="89"/>
        <v>997.78464495128208</v>
      </c>
      <c r="U159" s="29">
        <f t="shared" si="89"/>
        <v>1000.9672065837143</v>
      </c>
      <c r="V159" s="29">
        <f t="shared" ref="V159:V222" si="90">AVERAGEIFS(TempDev,Year,"&gt;"&amp;T159,Year,"&lt;="&amp;T160)</f>
        <v>-6.6371428571428567E-2</v>
      </c>
      <c r="W159" s="29">
        <f t="shared" ref="W159:W222" si="91">AVERAGE(V155:V163)</f>
        <v>-1.5640211640211642E-2</v>
      </c>
      <c r="X159" s="49">
        <f t="shared" ref="X159:X222" si="92">V159-W159</f>
        <v>-5.0731216931216926E-2</v>
      </c>
      <c r="Y159" s="30"/>
      <c r="Z159" s="38">
        <f t="shared" si="76"/>
        <v>-0.72079149167422363</v>
      </c>
      <c r="AA159" s="38">
        <f t="shared" si="86"/>
        <v>-3.8</v>
      </c>
    </row>
    <row r="160" spans="1:27">
      <c r="A160">
        <v>159</v>
      </c>
      <c r="B160" s="3">
        <v>-0.2747</v>
      </c>
      <c r="G160" s="29">
        <f t="shared" si="80"/>
        <v>335.81182540538072</v>
      </c>
      <c r="H160" s="29">
        <f t="shared" si="81"/>
        <v>336.87267928285814</v>
      </c>
      <c r="I160" s="29">
        <f t="shared" si="83"/>
        <v>-0.50980000000000003</v>
      </c>
      <c r="J160" s="29">
        <f t="shared" si="84"/>
        <v>-0.42753703703703705</v>
      </c>
      <c r="K160" s="54">
        <f t="shared" si="85"/>
        <v>-8.2262962962962982E-2</v>
      </c>
      <c r="L160" s="30"/>
      <c r="M160" s="38">
        <f t="shared" si="75"/>
        <v>-0.12731819275609832</v>
      </c>
      <c r="N160" s="38">
        <f t="shared" si="88"/>
        <v>3.3250000000000002</v>
      </c>
      <c r="R160" s="13"/>
      <c r="T160" s="29">
        <f t="shared" si="89"/>
        <v>1004.1497682161465</v>
      </c>
      <c r="U160" s="29">
        <f t="shared" si="89"/>
        <v>1007.3323298485788</v>
      </c>
      <c r="V160" s="29">
        <f t="shared" si="90"/>
        <v>-3.7749999999999999E-2</v>
      </c>
      <c r="W160" s="29">
        <f t="shared" si="91"/>
        <v>-1.0482804232804234E-2</v>
      </c>
      <c r="X160" s="49">
        <f t="shared" si="92"/>
        <v>-2.7267195767195766E-2</v>
      </c>
      <c r="Y160" s="30"/>
      <c r="Z160" s="38">
        <f t="shared" si="76"/>
        <v>-0.99770780181456475</v>
      </c>
      <c r="AA160" s="38">
        <f t="shared" si="86"/>
        <v>-3.8</v>
      </c>
    </row>
    <row r="161" spans="1:27">
      <c r="A161">
        <v>160</v>
      </c>
      <c r="B161" s="3">
        <v>-0.2591</v>
      </c>
      <c r="G161" s="29">
        <f t="shared" si="80"/>
        <v>337.93353316033551</v>
      </c>
      <c r="H161" s="29">
        <f t="shared" si="81"/>
        <v>338.99438703781294</v>
      </c>
      <c r="I161" s="29">
        <f t="shared" si="83"/>
        <v>-0.50203333333333333</v>
      </c>
      <c r="J161" s="29">
        <f t="shared" si="84"/>
        <v>-0.42174814814814821</v>
      </c>
      <c r="K161" s="54">
        <f t="shared" si="85"/>
        <v>-8.0285185185185126E-2</v>
      </c>
      <c r="L161" s="30"/>
      <c r="M161" s="38">
        <f t="shared" si="75"/>
        <v>0.54002516168841941</v>
      </c>
      <c r="N161" s="38">
        <f t="shared" si="88"/>
        <v>3.3250000000000002</v>
      </c>
      <c r="R161" s="13"/>
      <c r="T161" s="29">
        <f t="shared" si="89"/>
        <v>1010.514891481011</v>
      </c>
      <c r="U161" s="29">
        <f t="shared" si="89"/>
        <v>1013.6974531134432</v>
      </c>
      <c r="V161" s="29">
        <f t="shared" si="90"/>
        <v>3.6749999999999998E-2</v>
      </c>
      <c r="W161" s="29">
        <f t="shared" si="91"/>
        <v>2.2044973544973531E-3</v>
      </c>
      <c r="X161" s="49">
        <f t="shared" si="92"/>
        <v>3.4545502645502643E-2</v>
      </c>
      <c r="Y161" s="30"/>
      <c r="Z161" s="38">
        <f t="shared" si="76"/>
        <v>-0.80778554319876505</v>
      </c>
      <c r="AA161" s="38">
        <f t="shared" si="86"/>
        <v>-3.8</v>
      </c>
    </row>
    <row r="162" spans="1:27">
      <c r="A162">
        <v>161</v>
      </c>
      <c r="B162" s="3">
        <v>-0.21560000000000001</v>
      </c>
      <c r="G162" s="29">
        <f t="shared" si="80"/>
        <v>340.05524091529031</v>
      </c>
      <c r="H162" s="29">
        <f t="shared" si="81"/>
        <v>341.11609479276774</v>
      </c>
      <c r="I162" s="29">
        <f t="shared" si="83"/>
        <v>-0.42915000000000003</v>
      </c>
      <c r="J162" s="29">
        <f t="shared" si="84"/>
        <v>-0.42174259259259261</v>
      </c>
      <c r="K162" s="54">
        <f t="shared" si="85"/>
        <v>-7.4074074074074181E-3</v>
      </c>
      <c r="L162" s="30"/>
      <c r="M162" s="38">
        <f t="shared" si="75"/>
        <v>0.95468474126771241</v>
      </c>
      <c r="N162" s="38">
        <f t="shared" si="88"/>
        <v>3.3250000000000002</v>
      </c>
      <c r="R162" s="13"/>
      <c r="T162" s="29">
        <f t="shared" si="89"/>
        <v>1016.8800147458754</v>
      </c>
      <c r="U162" s="29">
        <f t="shared" si="89"/>
        <v>1020.0625763783077</v>
      </c>
      <c r="V162" s="29">
        <f t="shared" si="90"/>
        <v>8.7285714285714286E-2</v>
      </c>
      <c r="W162" s="29">
        <f t="shared" si="91"/>
        <v>-3.7464021164021172E-2</v>
      </c>
      <c r="X162" s="49">
        <f t="shared" si="92"/>
        <v>0.12474973544973546</v>
      </c>
      <c r="Y162" s="30"/>
      <c r="Z162" s="38">
        <f t="shared" si="76"/>
        <v>-0.23989145138395337</v>
      </c>
      <c r="AA162" s="38">
        <f t="shared" si="86"/>
        <v>-3.8</v>
      </c>
    </row>
    <row r="163" spans="1:27">
      <c r="A163">
        <v>162</v>
      </c>
      <c r="B163" s="3">
        <v>-0.19450000000000001</v>
      </c>
      <c r="G163" s="29">
        <f t="shared" si="80"/>
        <v>342.17694867024511</v>
      </c>
      <c r="H163" s="29">
        <f t="shared" si="81"/>
        <v>343.23780254772254</v>
      </c>
      <c r="I163" s="29">
        <f t="shared" si="83"/>
        <v>-0.44335000000000002</v>
      </c>
      <c r="J163" s="29">
        <f t="shared" si="84"/>
        <v>-0.42168148148148149</v>
      </c>
      <c r="K163" s="54">
        <f t="shared" si="85"/>
        <v>-2.1668518518518531E-2</v>
      </c>
      <c r="L163" s="30"/>
      <c r="M163" s="38">
        <f t="shared" si="75"/>
        <v>0.92263672026876808</v>
      </c>
      <c r="N163" s="38">
        <f t="shared" si="88"/>
        <v>3.3250000000000002</v>
      </c>
      <c r="R163" s="13"/>
      <c r="T163" s="29">
        <f t="shared" si="89"/>
        <v>1023.2451380107399</v>
      </c>
      <c r="U163" s="29">
        <f t="shared" si="89"/>
        <v>1026.427699643172</v>
      </c>
      <c r="V163" s="29">
        <f t="shared" si="90"/>
        <v>2.7066666666666666E-2</v>
      </c>
      <c r="W163" s="29">
        <f t="shared" si="91"/>
        <v>-5.2724867724867723E-2</v>
      </c>
      <c r="X163" s="49">
        <f t="shared" si="92"/>
        <v>7.9791534391534386E-2</v>
      </c>
      <c r="Y163" s="30"/>
      <c r="Z163" s="38">
        <f t="shared" si="76"/>
        <v>0.44025051662990411</v>
      </c>
      <c r="AA163" s="38">
        <f t="shared" si="86"/>
        <v>-3.8</v>
      </c>
    </row>
    <row r="164" spans="1:27">
      <c r="A164">
        <v>163</v>
      </c>
      <c r="B164" s="3">
        <v>-0.24740000000000001</v>
      </c>
      <c r="G164" s="29">
        <f t="shared" si="80"/>
        <v>344.29865642519991</v>
      </c>
      <c r="H164" s="29">
        <f t="shared" si="81"/>
        <v>345.35951030267734</v>
      </c>
      <c r="I164" s="29">
        <f t="shared" si="83"/>
        <v>-0.3952</v>
      </c>
      <c r="J164" s="29">
        <f t="shared" si="84"/>
        <v>-0.4095314814814815</v>
      </c>
      <c r="K164" s="54">
        <f t="shared" si="85"/>
        <v>1.4331481481481501E-2</v>
      </c>
      <c r="L164" s="30"/>
      <c r="M164" s="38">
        <f t="shared" si="75"/>
        <v>0.45887672389115663</v>
      </c>
      <c r="N164" s="38">
        <f t="shared" si="88"/>
        <v>3.3250000000000002</v>
      </c>
      <c r="R164" s="13"/>
      <c r="T164" s="29">
        <f t="shared" ref="T164:U179" si="93">T163+6.3651232648644</f>
        <v>1029.6102612756042</v>
      </c>
      <c r="U164" s="29">
        <f t="shared" si="93"/>
        <v>1032.7928229080364</v>
      </c>
      <c r="V164" s="29">
        <f t="shared" si="90"/>
        <v>-6.3083333333333338E-2</v>
      </c>
      <c r="W164" s="29">
        <f t="shared" si="91"/>
        <v>-5.8696560846560844E-2</v>
      </c>
      <c r="X164" s="49">
        <f t="shared" si="92"/>
        <v>-4.3867724867724944E-3</v>
      </c>
      <c r="Y164" s="30"/>
      <c r="Z164" s="38">
        <f t="shared" si="76"/>
        <v>0.9143943750731679</v>
      </c>
      <c r="AA164" s="38">
        <f t="shared" si="86"/>
        <v>-3.8</v>
      </c>
    </row>
    <row r="165" spans="1:27">
      <c r="A165">
        <v>164</v>
      </c>
      <c r="B165" s="3">
        <v>-0.39979999999999999</v>
      </c>
      <c r="G165" s="29">
        <f t="shared" si="80"/>
        <v>346.42036418015471</v>
      </c>
      <c r="H165" s="29">
        <f t="shared" si="81"/>
        <v>347.48121805763213</v>
      </c>
      <c r="I165" s="29">
        <f t="shared" si="83"/>
        <v>-0.39195000000000002</v>
      </c>
      <c r="J165" s="29">
        <f t="shared" si="84"/>
        <v>-0.38517962962962965</v>
      </c>
      <c r="K165" s="54">
        <f t="shared" si="85"/>
        <v>-6.770370370370371E-3</v>
      </c>
      <c r="L165" s="30"/>
      <c r="M165" s="38">
        <f t="shared" si="75"/>
        <v>-0.21959679144183489</v>
      </c>
      <c r="N165" s="38">
        <f t="shared" si="88"/>
        <v>3.3250000000000002</v>
      </c>
      <c r="R165" s="13"/>
      <c r="T165" s="29">
        <f t="shared" si="93"/>
        <v>1035.9753845404687</v>
      </c>
      <c r="U165" s="29">
        <f t="shared" si="93"/>
        <v>1039.1579461729009</v>
      </c>
      <c r="V165" s="29">
        <f t="shared" si="90"/>
        <v>-3.735714285714286E-2</v>
      </c>
      <c r="W165" s="29">
        <f t="shared" si="91"/>
        <v>-6.4187301587301598E-2</v>
      </c>
      <c r="X165" s="49">
        <f t="shared" si="92"/>
        <v>2.6830158730158739E-2</v>
      </c>
      <c r="Y165" s="30"/>
      <c r="Z165" s="38">
        <f t="shared" si="76"/>
        <v>0.96068294305818192</v>
      </c>
      <c r="AA165" s="38">
        <f t="shared" si="86"/>
        <v>-3.8</v>
      </c>
    </row>
    <row r="166" spans="1:27">
      <c r="A166">
        <v>165</v>
      </c>
      <c r="B166" s="3">
        <v>-0.45090000000000002</v>
      </c>
      <c r="G166" s="29">
        <f t="shared" si="80"/>
        <v>348.5420719351095</v>
      </c>
      <c r="H166" s="29">
        <f t="shared" si="81"/>
        <v>349.60292581258693</v>
      </c>
      <c r="I166" s="29">
        <f t="shared" si="83"/>
        <v>-0.26754999999999995</v>
      </c>
      <c r="J166" s="29">
        <f t="shared" si="84"/>
        <v>-0.36092037037037039</v>
      </c>
      <c r="K166" s="54">
        <f t="shared" si="85"/>
        <v>9.3370370370370437E-2</v>
      </c>
      <c r="L166" s="30"/>
      <c r="M166" s="38">
        <f t="shared" si="75"/>
        <v>-0.79531852751271037</v>
      </c>
      <c r="N166" s="38">
        <f t="shared" si="88"/>
        <v>3.3250000000000002</v>
      </c>
      <c r="R166" s="13"/>
      <c r="T166" s="29">
        <f t="shared" si="93"/>
        <v>1042.3405078053331</v>
      </c>
      <c r="U166" s="29">
        <f t="shared" si="93"/>
        <v>1045.5230694377653</v>
      </c>
      <c r="V166" s="29">
        <f t="shared" si="90"/>
        <v>-0.20645000000000002</v>
      </c>
      <c r="W166" s="29">
        <f t="shared" si="91"/>
        <v>-0.10495952380952381</v>
      </c>
      <c r="X166" s="49">
        <f t="shared" si="92"/>
        <v>-0.10149047619047621</v>
      </c>
      <c r="Y166" s="30"/>
      <c r="Z166" s="38">
        <f t="shared" si="76"/>
        <v>0.557457285184639</v>
      </c>
      <c r="AA166" s="38">
        <f t="shared" si="86"/>
        <v>-3.8</v>
      </c>
    </row>
    <row r="167" spans="1:27">
      <c r="A167">
        <v>166</v>
      </c>
      <c r="B167" s="3">
        <v>-0.33</v>
      </c>
      <c r="G167" s="29">
        <f t="shared" si="80"/>
        <v>350.6637796900643</v>
      </c>
      <c r="H167" s="29">
        <f t="shared" si="81"/>
        <v>351.72463356754173</v>
      </c>
      <c r="I167" s="29">
        <f t="shared" si="83"/>
        <v>-0.35699999999999998</v>
      </c>
      <c r="J167" s="29">
        <f t="shared" si="84"/>
        <v>-0.34376481481481486</v>
      </c>
      <c r="K167" s="54">
        <f t="shared" si="85"/>
        <v>-1.3235185185185128E-2</v>
      </c>
      <c r="L167" s="30"/>
      <c r="M167" s="38">
        <f t="shared" si="75"/>
        <v>-0.99890188557953485</v>
      </c>
      <c r="N167" s="38">
        <f t="shared" si="88"/>
        <v>3.3250000000000002</v>
      </c>
      <c r="R167" s="13"/>
      <c r="T167" s="29">
        <f t="shared" si="93"/>
        <v>1048.7056310701976</v>
      </c>
      <c r="U167" s="29">
        <f t="shared" si="93"/>
        <v>1051.8881927026298</v>
      </c>
      <c r="V167" s="29">
        <f t="shared" si="90"/>
        <v>-0.2146142857142857</v>
      </c>
      <c r="W167" s="29">
        <f t="shared" si="91"/>
        <v>-0.13095238095238096</v>
      </c>
      <c r="X167" s="49">
        <f t="shared" si="92"/>
        <v>-8.3661904761904743E-2</v>
      </c>
      <c r="Y167" s="30"/>
      <c r="Z167" s="38">
        <f t="shared" si="76"/>
        <v>-0.10660883187441314</v>
      </c>
      <c r="AA167" s="38">
        <f t="shared" si="86"/>
        <v>-3.8</v>
      </c>
    </row>
    <row r="168" spans="1:27">
      <c r="A168">
        <v>167</v>
      </c>
      <c r="B168" s="3">
        <v>-0.30690000000000001</v>
      </c>
      <c r="G168" s="29">
        <f t="shared" si="80"/>
        <v>352.7854874450191</v>
      </c>
      <c r="H168" s="29">
        <f t="shared" si="81"/>
        <v>353.84634132249653</v>
      </c>
      <c r="I168" s="29">
        <f t="shared" si="83"/>
        <v>-0.38974999999999999</v>
      </c>
      <c r="J168" s="29">
        <f t="shared" si="84"/>
        <v>-0.31472592592592596</v>
      </c>
      <c r="K168" s="54">
        <f t="shared" si="85"/>
        <v>-7.5024074074074021E-2</v>
      </c>
      <c r="L168" s="30"/>
      <c r="M168" s="38">
        <f t="shared" si="75"/>
        <v>-0.73508794982578385</v>
      </c>
      <c r="N168" s="38">
        <f t="shared" si="88"/>
        <v>3.3250000000000002</v>
      </c>
      <c r="R168" s="13"/>
      <c r="T168" s="29">
        <f t="shared" si="93"/>
        <v>1055.070754335062</v>
      </c>
      <c r="U168" s="29">
        <f t="shared" si="93"/>
        <v>1058.2533159674942</v>
      </c>
      <c r="V168" s="29">
        <f t="shared" si="90"/>
        <v>-0.12011666666666665</v>
      </c>
      <c r="W168" s="29">
        <f t="shared" si="91"/>
        <v>-0.13075793650793649</v>
      </c>
      <c r="X168" s="49">
        <f t="shared" si="92"/>
        <v>1.064126984126984E-2</v>
      </c>
      <c r="Y168" s="30"/>
      <c r="Z168" s="38">
        <f t="shared" si="76"/>
        <v>-0.72079149167424805</v>
      </c>
      <c r="AA168" s="38">
        <f t="shared" si="86"/>
        <v>-3.8</v>
      </c>
    </row>
    <row r="169" spans="1:27">
      <c r="A169">
        <v>168</v>
      </c>
      <c r="B169" s="3">
        <v>-0.43359999999999999</v>
      </c>
      <c r="G169" s="29">
        <f t="shared" si="80"/>
        <v>354.9071951999739</v>
      </c>
      <c r="H169" s="29">
        <f t="shared" si="81"/>
        <v>355.96804907745133</v>
      </c>
      <c r="I169" s="29">
        <f t="shared" si="83"/>
        <v>-0.29063333333333335</v>
      </c>
      <c r="J169" s="29">
        <f t="shared" si="84"/>
        <v>-0.29184814814814808</v>
      </c>
      <c r="K169" s="54">
        <f t="shared" si="85"/>
        <v>1.2148148148147242E-3</v>
      </c>
      <c r="L169" s="30"/>
      <c r="M169" s="38">
        <f t="shared" si="75"/>
        <v>-0.12731819275600695</v>
      </c>
      <c r="N169" s="38">
        <f t="shared" si="88"/>
        <v>3.3250000000000002</v>
      </c>
      <c r="R169" s="13"/>
      <c r="T169" s="29">
        <f t="shared" si="93"/>
        <v>1061.4358775999265</v>
      </c>
      <c r="U169" s="29">
        <f t="shared" si="93"/>
        <v>1064.6184392323587</v>
      </c>
      <c r="V169" s="29">
        <f t="shared" si="90"/>
        <v>-8.716666666666667E-2</v>
      </c>
      <c r="W169" s="29">
        <f t="shared" si="91"/>
        <v>-0.11290899470899468</v>
      </c>
      <c r="X169" s="49">
        <f t="shared" si="92"/>
        <v>2.5742328042328011E-2</v>
      </c>
      <c r="Y169" s="30"/>
      <c r="Z169" s="38">
        <f t="shared" si="76"/>
        <v>-0.9977078018145672</v>
      </c>
      <c r="AA169" s="38">
        <f t="shared" si="86"/>
        <v>-3.8</v>
      </c>
    </row>
    <row r="170" spans="1:27">
      <c r="A170">
        <v>169</v>
      </c>
      <c r="B170" s="3">
        <v>-0.44440000000000002</v>
      </c>
      <c r="G170" s="29">
        <f t="shared" si="80"/>
        <v>357.0289029549287</v>
      </c>
      <c r="H170" s="29">
        <f t="shared" si="81"/>
        <v>358.08975683240612</v>
      </c>
      <c r="I170" s="29">
        <f t="shared" si="83"/>
        <v>-0.28370000000000001</v>
      </c>
      <c r="J170" s="29">
        <f t="shared" si="84"/>
        <v>-0.27557037037037035</v>
      </c>
      <c r="K170" s="54">
        <f t="shared" si="85"/>
        <v>-8.1296296296296533E-3</v>
      </c>
      <c r="L170" s="30"/>
      <c r="M170" s="38">
        <f t="shared" si="75"/>
        <v>0.5400251616884012</v>
      </c>
      <c r="N170" s="38">
        <f t="shared" si="88"/>
        <v>3.3250000000000002</v>
      </c>
      <c r="R170" s="13"/>
      <c r="T170" s="29">
        <f t="shared" si="93"/>
        <v>1067.8010008647909</v>
      </c>
      <c r="U170" s="29">
        <f t="shared" si="93"/>
        <v>1070.9835624972231</v>
      </c>
      <c r="V170" s="29">
        <f t="shared" si="90"/>
        <v>-0.33019999999999999</v>
      </c>
      <c r="W170" s="29">
        <f t="shared" si="91"/>
        <v>-0.12581190476190474</v>
      </c>
      <c r="X170" s="49">
        <f t="shared" si="92"/>
        <v>-0.20438809523809526</v>
      </c>
      <c r="Y170" s="30"/>
      <c r="Z170" s="38">
        <f t="shared" si="76"/>
        <v>-0.80778554319875262</v>
      </c>
      <c r="AA170" s="38">
        <f t="shared" si="86"/>
        <v>-3.8</v>
      </c>
    </row>
    <row r="171" spans="1:27">
      <c r="A171">
        <v>170</v>
      </c>
      <c r="B171" s="3">
        <v>-0.36859999999999998</v>
      </c>
      <c r="G171" s="29">
        <f t="shared" si="80"/>
        <v>359.15061070988349</v>
      </c>
      <c r="H171" s="29">
        <f t="shared" si="81"/>
        <v>360.21146458736092</v>
      </c>
      <c r="I171" s="29">
        <f t="shared" si="83"/>
        <v>-0.27474999999999999</v>
      </c>
      <c r="J171" s="29">
        <f t="shared" si="84"/>
        <v>-0.31144814814814814</v>
      </c>
      <c r="K171" s="54">
        <f t="shared" si="85"/>
        <v>3.6698148148148146E-2</v>
      </c>
      <c r="L171" s="30"/>
      <c r="M171" s="38">
        <f t="shared" si="75"/>
        <v>0.95468474126767222</v>
      </c>
      <c r="N171" s="38">
        <f t="shared" si="88"/>
        <v>3.3250000000000002</v>
      </c>
      <c r="R171" s="13"/>
      <c r="T171" s="29">
        <f t="shared" si="93"/>
        <v>1074.1661241296554</v>
      </c>
      <c r="U171" s="29">
        <f t="shared" si="93"/>
        <v>1077.3486857620876</v>
      </c>
      <c r="V171" s="29">
        <f t="shared" si="90"/>
        <v>-0.14664999999999997</v>
      </c>
      <c r="W171" s="29">
        <f t="shared" si="91"/>
        <v>-0.10396560846560844</v>
      </c>
      <c r="X171" s="49">
        <f t="shared" si="92"/>
        <v>-4.2684391534391533E-2</v>
      </c>
      <c r="Y171" s="30"/>
      <c r="Z171" s="38">
        <f t="shared" si="76"/>
        <v>-0.23989145138391912</v>
      </c>
      <c r="AA171" s="38">
        <f t="shared" si="86"/>
        <v>-3.8</v>
      </c>
    </row>
    <row r="172" spans="1:27">
      <c r="A172">
        <v>171</v>
      </c>
      <c r="B172" s="3">
        <v>-0.42599999999999999</v>
      </c>
      <c r="G172" s="29">
        <f t="shared" si="80"/>
        <v>361.27231846483829</v>
      </c>
      <c r="H172" s="29">
        <f t="shared" si="81"/>
        <v>362.33317234231572</v>
      </c>
      <c r="I172" s="29">
        <f t="shared" si="83"/>
        <v>-0.182</v>
      </c>
      <c r="J172" s="29">
        <f t="shared" si="84"/>
        <v>-0.33633703703703705</v>
      </c>
      <c r="K172" s="54">
        <f t="shared" si="85"/>
        <v>0.15433703703703705</v>
      </c>
      <c r="L172" s="30"/>
      <c r="M172" s="38">
        <f t="shared" si="75"/>
        <v>0.9226367202687763</v>
      </c>
      <c r="N172" s="38">
        <f t="shared" si="88"/>
        <v>3.3250000000000002</v>
      </c>
      <c r="R172" s="13"/>
      <c r="T172" s="29">
        <f t="shared" si="93"/>
        <v>1080.5312473945198</v>
      </c>
      <c r="U172" s="29">
        <f t="shared" si="93"/>
        <v>1083.713809026952</v>
      </c>
      <c r="V172" s="29">
        <f t="shared" si="90"/>
        <v>2.8816666666666668E-2</v>
      </c>
      <c r="W172" s="29">
        <f t="shared" si="91"/>
        <v>-6.8735449735449705E-2</v>
      </c>
      <c r="X172" s="49">
        <f t="shared" si="92"/>
        <v>9.7552116402116376E-2</v>
      </c>
      <c r="Y172" s="30"/>
      <c r="Z172" s="38">
        <f t="shared" si="76"/>
        <v>0.44025051662996129</v>
      </c>
      <c r="AA172" s="38">
        <f t="shared" si="86"/>
        <v>-3.8</v>
      </c>
    </row>
    <row r="173" spans="1:27">
      <c r="A173">
        <v>172</v>
      </c>
      <c r="B173" s="3">
        <v>-0.5333</v>
      </c>
      <c r="G173" s="29">
        <f t="shared" si="80"/>
        <v>363.39402621979309</v>
      </c>
      <c r="H173" s="29">
        <f t="shared" si="81"/>
        <v>364.45488009727052</v>
      </c>
      <c r="I173" s="29">
        <f t="shared" si="83"/>
        <v>-0.1893</v>
      </c>
      <c r="J173" s="29">
        <f t="shared" si="84"/>
        <v>-0.32762407407407401</v>
      </c>
      <c r="K173" s="54">
        <f t="shared" si="85"/>
        <v>0.13832407407407402</v>
      </c>
      <c r="L173" s="30"/>
      <c r="M173" s="38">
        <f t="shared" si="75"/>
        <v>0.45887672389117584</v>
      </c>
      <c r="N173" s="38">
        <f t="shared" si="88"/>
        <v>3.3250000000000002</v>
      </c>
      <c r="R173" s="13"/>
      <c r="T173" s="29">
        <f t="shared" si="93"/>
        <v>1086.8963706593843</v>
      </c>
      <c r="U173" s="29">
        <f t="shared" si="93"/>
        <v>1090.0789322918165</v>
      </c>
      <c r="V173" s="29">
        <f t="shared" si="90"/>
        <v>9.755714285714287E-2</v>
      </c>
      <c r="W173" s="29">
        <f t="shared" si="91"/>
        <v>-4.5341005291005279E-2</v>
      </c>
      <c r="X173" s="49">
        <f t="shared" si="92"/>
        <v>0.14289814814814816</v>
      </c>
      <c r="Y173" s="30"/>
      <c r="Z173" s="38">
        <f t="shared" si="76"/>
        <v>0.91439437507318799</v>
      </c>
      <c r="AA173" s="38">
        <f t="shared" si="86"/>
        <v>-3.8</v>
      </c>
    </row>
    <row r="174" spans="1:27">
      <c r="A174">
        <v>173</v>
      </c>
      <c r="B174" s="3">
        <v>-0.5736</v>
      </c>
      <c r="G174" s="29">
        <f t="shared" si="80"/>
        <v>365.51573397474789</v>
      </c>
      <c r="H174" s="29">
        <f t="shared" si="81"/>
        <v>366.57658785222532</v>
      </c>
      <c r="I174" s="29">
        <f t="shared" si="83"/>
        <v>-0.24545</v>
      </c>
      <c r="J174" s="29">
        <f t="shared" si="84"/>
        <v>-0.34444259259259258</v>
      </c>
      <c r="K174" s="54">
        <f t="shared" si="85"/>
        <v>9.8992592592592576E-2</v>
      </c>
      <c r="L174" s="30"/>
      <c r="M174" s="38">
        <f t="shared" si="75"/>
        <v>-0.21959679144181385</v>
      </c>
      <c r="N174" s="38">
        <f t="shared" si="88"/>
        <v>3.3250000000000002</v>
      </c>
      <c r="R174" s="13"/>
      <c r="T174" s="29">
        <f t="shared" si="93"/>
        <v>1093.2614939242487</v>
      </c>
      <c r="U174" s="29">
        <f t="shared" si="93"/>
        <v>1096.444055556681</v>
      </c>
      <c r="V174" s="29">
        <f t="shared" si="90"/>
        <v>-0.15348333333333333</v>
      </c>
      <c r="W174" s="29">
        <f t="shared" si="91"/>
        <v>-4.9065343915343923E-2</v>
      </c>
      <c r="X174" s="49">
        <f t="shared" si="92"/>
        <v>-0.10441798941798941</v>
      </c>
      <c r="Y174" s="30"/>
      <c r="Z174" s="38">
        <f t="shared" si="76"/>
        <v>0.96068294305816815</v>
      </c>
      <c r="AA174" s="38">
        <f t="shared" si="86"/>
        <v>-3.8</v>
      </c>
    </row>
    <row r="175" spans="1:27">
      <c r="A175">
        <v>174</v>
      </c>
      <c r="B175" s="3">
        <v>-0.64159999999999995</v>
      </c>
      <c r="G175" s="29">
        <f t="shared" si="80"/>
        <v>367.63744172970269</v>
      </c>
      <c r="H175" s="29">
        <f t="shared" si="81"/>
        <v>368.69829560718011</v>
      </c>
      <c r="I175" s="29">
        <f t="shared" si="83"/>
        <v>-0.59044999999999992</v>
      </c>
      <c r="J175" s="29">
        <f t="shared" si="84"/>
        <v>-0.38069259259259253</v>
      </c>
      <c r="K175" s="54">
        <f t="shared" si="85"/>
        <v>-0.20975740740740739</v>
      </c>
      <c r="L175" s="30"/>
      <c r="M175" s="38">
        <f t="shared" si="75"/>
        <v>-0.79531852751276622</v>
      </c>
      <c r="N175" s="38">
        <f t="shared" si="88"/>
        <v>3.3250000000000002</v>
      </c>
      <c r="R175" s="13"/>
      <c r="T175" s="29">
        <f t="shared" si="93"/>
        <v>1099.6266171891132</v>
      </c>
      <c r="U175" s="29">
        <f t="shared" si="93"/>
        <v>1102.8091788215454</v>
      </c>
      <c r="V175" s="29">
        <f t="shared" si="90"/>
        <v>-9.8333333333333415E-3</v>
      </c>
      <c r="W175" s="29">
        <f t="shared" si="91"/>
        <v>-3.5102380952380947E-2</v>
      </c>
      <c r="X175" s="49">
        <f t="shared" si="92"/>
        <v>2.5269047619047608E-2</v>
      </c>
      <c r="Y175" s="30"/>
      <c r="Z175" s="38">
        <f t="shared" si="76"/>
        <v>0.55745728518459792</v>
      </c>
      <c r="AA175" s="38">
        <f t="shared" si="86"/>
        <v>-3.8</v>
      </c>
    </row>
    <row r="176" spans="1:27">
      <c r="A176">
        <v>175</v>
      </c>
      <c r="B176" s="3">
        <v>-0.70740000000000003</v>
      </c>
      <c r="G176" s="29">
        <f t="shared" si="80"/>
        <v>369.75914948465748</v>
      </c>
      <c r="H176" s="29">
        <f t="shared" si="81"/>
        <v>370.82000336213491</v>
      </c>
      <c r="I176" s="29">
        <f t="shared" si="83"/>
        <v>-0.58099999999999996</v>
      </c>
      <c r="J176" s="29">
        <f t="shared" si="84"/>
        <v>-0.40143148148148139</v>
      </c>
      <c r="K176" s="54">
        <f t="shared" si="85"/>
        <v>-0.17956851851851857</v>
      </c>
      <c r="L176" s="30"/>
      <c r="M176" s="38">
        <f t="shared" si="75"/>
        <v>-0.99890188557954118</v>
      </c>
      <c r="N176" s="38">
        <f t="shared" si="88"/>
        <v>3.3250000000000002</v>
      </c>
      <c r="R176" s="13"/>
      <c r="T176" s="29">
        <f t="shared" si="93"/>
        <v>1105.9917404539776</v>
      </c>
      <c r="U176" s="29">
        <f t="shared" si="93"/>
        <v>1109.1743020864099</v>
      </c>
      <c r="V176" s="29">
        <f t="shared" si="90"/>
        <v>0.10245714285714287</v>
      </c>
      <c r="W176" s="29">
        <f t="shared" si="91"/>
        <v>-4.6891269841269838E-2</v>
      </c>
      <c r="X176" s="49">
        <f t="shared" si="92"/>
        <v>0.1493484126984127</v>
      </c>
      <c r="Y176" s="30"/>
      <c r="Z176" s="38">
        <f t="shared" si="76"/>
        <v>-0.10660883187446235</v>
      </c>
      <c r="AA176" s="38">
        <f t="shared" si="86"/>
        <v>-3.8</v>
      </c>
    </row>
    <row r="177" spans="1:27">
      <c r="A177">
        <v>176</v>
      </c>
      <c r="B177" s="3">
        <v>-0.68210000000000004</v>
      </c>
      <c r="G177" s="29">
        <f t="shared" si="80"/>
        <v>371.88085723961228</v>
      </c>
      <c r="H177" s="29">
        <f t="shared" si="81"/>
        <v>372.94171111708971</v>
      </c>
      <c r="I177" s="29">
        <f t="shared" si="83"/>
        <v>-0.3113333333333333</v>
      </c>
      <c r="J177" s="29">
        <f t="shared" si="84"/>
        <v>-0.43399814814814808</v>
      </c>
      <c r="K177" s="54">
        <f t="shared" si="85"/>
        <v>0.12266481481481478</v>
      </c>
      <c r="L177" s="30"/>
      <c r="M177" s="38">
        <f t="shared" si="75"/>
        <v>-0.73508794982587555</v>
      </c>
      <c r="N177" s="38">
        <f t="shared" si="88"/>
        <v>3.3250000000000002</v>
      </c>
      <c r="R177" s="13"/>
      <c r="T177" s="29">
        <f t="shared" si="93"/>
        <v>1112.3568637188421</v>
      </c>
      <c r="U177" s="29">
        <f t="shared" si="93"/>
        <v>1115.5394253512743</v>
      </c>
      <c r="V177" s="29">
        <f t="shared" si="90"/>
        <v>9.0433333333333324E-2</v>
      </c>
      <c r="W177" s="29">
        <f t="shared" si="91"/>
        <v>-6.4726455026455021E-2</v>
      </c>
      <c r="X177" s="49">
        <f t="shared" si="92"/>
        <v>0.15515978835978833</v>
      </c>
      <c r="Y177" s="30"/>
      <c r="Z177" s="38">
        <f t="shared" si="76"/>
        <v>-0.72079149167428236</v>
      </c>
      <c r="AA177" s="38">
        <f t="shared" si="86"/>
        <v>-3.8</v>
      </c>
    </row>
    <row r="178" spans="1:27">
      <c r="A178">
        <v>177</v>
      </c>
      <c r="B178" s="3">
        <v>-0.59599999999999997</v>
      </c>
      <c r="G178" s="29">
        <f t="shared" si="80"/>
        <v>374.00256499456708</v>
      </c>
      <c r="H178" s="29">
        <f t="shared" si="81"/>
        <v>375.06341887204451</v>
      </c>
      <c r="I178" s="29">
        <f t="shared" si="83"/>
        <v>-0.44199999999999995</v>
      </c>
      <c r="J178" s="29">
        <f t="shared" si="84"/>
        <v>-0.46860925925925923</v>
      </c>
      <c r="K178" s="54">
        <f t="shared" si="85"/>
        <v>2.6609259259259277E-2</v>
      </c>
      <c r="L178" s="30"/>
      <c r="M178" s="38">
        <f t="shared" si="75"/>
        <v>-0.12731819275602835</v>
      </c>
      <c r="N178" s="38">
        <f t="shared" si="88"/>
        <v>3.3250000000000002</v>
      </c>
      <c r="R178" s="13"/>
      <c r="T178" s="29">
        <f t="shared" si="93"/>
        <v>1118.7219869837065</v>
      </c>
      <c r="U178" s="29">
        <f t="shared" si="93"/>
        <v>1121.9045486161388</v>
      </c>
      <c r="V178" s="29">
        <f t="shared" si="90"/>
        <v>-0.12068571428571429</v>
      </c>
      <c r="W178" s="29">
        <f t="shared" si="91"/>
        <v>-9.7934656084656097E-2</v>
      </c>
      <c r="X178" s="49">
        <f t="shared" si="92"/>
        <v>-2.2751058201058189E-2</v>
      </c>
      <c r="Y178" s="30"/>
      <c r="Z178" s="38">
        <f t="shared" si="76"/>
        <v>-0.99770780181457053</v>
      </c>
      <c r="AA178" s="38">
        <f t="shared" si="86"/>
        <v>-3.8</v>
      </c>
    </row>
    <row r="179" spans="1:27">
      <c r="A179">
        <v>178</v>
      </c>
      <c r="B179" s="3">
        <v>-0.56430000000000002</v>
      </c>
      <c r="G179" s="29">
        <f t="shared" si="80"/>
        <v>376.12427274952188</v>
      </c>
      <c r="H179" s="29">
        <f t="shared" si="81"/>
        <v>377.18512662699931</v>
      </c>
      <c r="I179" s="29">
        <f t="shared" si="83"/>
        <v>-0.60994999999999999</v>
      </c>
      <c r="J179" s="29">
        <f t="shared" si="84"/>
        <v>-0.49467592592592585</v>
      </c>
      <c r="K179" s="54">
        <f t="shared" si="85"/>
        <v>-0.11527407407407414</v>
      </c>
      <c r="L179" s="30"/>
      <c r="M179" s="38">
        <f t="shared" si="75"/>
        <v>0.5400251616883831</v>
      </c>
      <c r="N179" s="38">
        <f t="shared" si="88"/>
        <v>3.3250000000000002</v>
      </c>
      <c r="R179" s="13"/>
      <c r="T179" s="29">
        <f t="shared" si="93"/>
        <v>1125.087110248571</v>
      </c>
      <c r="U179" s="29">
        <f t="shared" si="93"/>
        <v>1128.2696718810032</v>
      </c>
      <c r="V179" s="29">
        <f t="shared" si="90"/>
        <v>-0.20453333333333334</v>
      </c>
      <c r="W179" s="29">
        <f t="shared" si="91"/>
        <v>-0.10537539682539683</v>
      </c>
      <c r="X179" s="49">
        <f t="shared" si="92"/>
        <v>-9.9157936507936514E-2</v>
      </c>
      <c r="Y179" s="30"/>
      <c r="Z179" s="38">
        <f t="shared" si="76"/>
        <v>-0.80778554319872342</v>
      </c>
      <c r="AA179" s="38">
        <f t="shared" si="86"/>
        <v>-3.8</v>
      </c>
    </row>
    <row r="180" spans="1:27">
      <c r="A180">
        <v>179</v>
      </c>
      <c r="B180" s="3">
        <v>-0.53520000000000001</v>
      </c>
      <c r="G180" s="29">
        <f t="shared" si="80"/>
        <v>378.24598050447668</v>
      </c>
      <c r="H180" s="29">
        <f t="shared" si="81"/>
        <v>379.3068343819541</v>
      </c>
      <c r="I180" s="29">
        <f t="shared" si="83"/>
        <v>-0.46140000000000003</v>
      </c>
      <c r="J180" s="29">
        <f t="shared" si="84"/>
        <v>-0.47189259259259253</v>
      </c>
      <c r="K180" s="54">
        <f t="shared" si="85"/>
        <v>1.0492592592592498E-2</v>
      </c>
      <c r="L180" s="30"/>
      <c r="M180" s="38">
        <f t="shared" si="75"/>
        <v>0.95468474126766578</v>
      </c>
      <c r="N180" s="38">
        <f t="shared" si="88"/>
        <v>3.3250000000000002</v>
      </c>
      <c r="R180" s="13"/>
      <c r="T180" s="29">
        <f t="shared" ref="T180:U195" si="94">T179+6.3651232648644</f>
        <v>1131.4522335134354</v>
      </c>
      <c r="U180" s="29">
        <f t="shared" si="94"/>
        <v>1134.6347951458677</v>
      </c>
      <c r="V180" s="29">
        <f t="shared" si="90"/>
        <v>-0.25274999999999997</v>
      </c>
      <c r="W180" s="29">
        <f t="shared" si="91"/>
        <v>-0.11858756613756613</v>
      </c>
      <c r="X180" s="49">
        <f t="shared" si="92"/>
        <v>-0.13416243386243384</v>
      </c>
      <c r="Y180" s="30"/>
      <c r="Z180" s="38">
        <f t="shared" si="76"/>
        <v>-0.23989145138387108</v>
      </c>
      <c r="AA180" s="38">
        <f t="shared" si="86"/>
        <v>-3.8</v>
      </c>
    </row>
    <row r="181" spans="1:27">
      <c r="A181">
        <v>180</v>
      </c>
      <c r="B181" s="3">
        <v>-0.4924</v>
      </c>
      <c r="G181" s="29">
        <f t="shared" si="80"/>
        <v>380.36768825943147</v>
      </c>
      <c r="H181" s="29">
        <f t="shared" si="81"/>
        <v>381.4285421369089</v>
      </c>
      <c r="I181" s="29">
        <f t="shared" si="83"/>
        <v>-0.47509999999999997</v>
      </c>
      <c r="J181" s="29">
        <f t="shared" si="84"/>
        <v>-0.44474259259259252</v>
      </c>
      <c r="K181" s="54">
        <f t="shared" si="85"/>
        <v>-3.0357407407407444E-2</v>
      </c>
      <c r="L181" s="30"/>
      <c r="M181" s="38">
        <f t="shared" si="75"/>
        <v>0.92263672026878463</v>
      </c>
      <c r="N181" s="38">
        <f t="shared" si="88"/>
        <v>3.3250000000000002</v>
      </c>
      <c r="R181" s="13"/>
      <c r="T181" s="29">
        <f t="shared" si="94"/>
        <v>1137.8173567782999</v>
      </c>
      <c r="U181" s="29">
        <f t="shared" si="94"/>
        <v>1140.9999184107321</v>
      </c>
      <c r="V181" s="29">
        <f t="shared" si="90"/>
        <v>-0.13170000000000001</v>
      </c>
      <c r="W181" s="29">
        <f t="shared" si="91"/>
        <v>-0.1422809523809524</v>
      </c>
      <c r="X181" s="49">
        <f t="shared" si="92"/>
        <v>1.0580952380952385E-2</v>
      </c>
      <c r="Y181" s="30"/>
      <c r="Z181" s="38">
        <f t="shared" si="76"/>
        <v>0.44025051663000575</v>
      </c>
      <c r="AA181" s="38">
        <f t="shared" si="86"/>
        <v>-3.8</v>
      </c>
    </row>
    <row r="182" spans="1:27">
      <c r="A182">
        <v>181</v>
      </c>
      <c r="B182" s="3">
        <v>-0.4768</v>
      </c>
      <c r="G182" s="29">
        <f t="shared" si="80"/>
        <v>382.48939601438627</v>
      </c>
      <c r="H182" s="29">
        <f t="shared" si="81"/>
        <v>383.5502498918637</v>
      </c>
      <c r="I182" s="29">
        <f t="shared" si="83"/>
        <v>-0.50080000000000002</v>
      </c>
      <c r="J182" s="29">
        <f t="shared" si="84"/>
        <v>-0.43314629629629625</v>
      </c>
      <c r="K182" s="54">
        <f t="shared" si="85"/>
        <v>-6.7653703703703771E-2</v>
      </c>
      <c r="L182" s="30"/>
      <c r="M182" s="38">
        <f t="shared" si="75"/>
        <v>0.45887672389119499</v>
      </c>
      <c r="N182" s="38">
        <f t="shared" si="88"/>
        <v>3.3250000000000002</v>
      </c>
      <c r="R182" s="13"/>
      <c r="T182" s="29">
        <f t="shared" si="94"/>
        <v>1144.1824800431643</v>
      </c>
      <c r="U182" s="29">
        <f t="shared" si="94"/>
        <v>1147.3650416755966</v>
      </c>
      <c r="V182" s="29">
        <f t="shared" si="90"/>
        <v>-0.20131666666666667</v>
      </c>
      <c r="W182" s="29">
        <f t="shared" si="91"/>
        <v>-0.17667037037037037</v>
      </c>
      <c r="X182" s="49">
        <f t="shared" si="92"/>
        <v>-2.4646296296296305E-2</v>
      </c>
      <c r="Y182" s="30"/>
      <c r="Z182" s="38">
        <f t="shared" si="76"/>
        <v>0.91439437507320798</v>
      </c>
      <c r="AA182" s="38">
        <f t="shared" si="86"/>
        <v>-3.8</v>
      </c>
    </row>
    <row r="183" spans="1:27">
      <c r="A183">
        <v>182</v>
      </c>
      <c r="B183" s="3">
        <v>-0.40949999999999998</v>
      </c>
      <c r="G183" s="29">
        <f t="shared" si="80"/>
        <v>384.61110376934107</v>
      </c>
      <c r="H183" s="29">
        <f t="shared" si="81"/>
        <v>385.6719576468185</v>
      </c>
      <c r="I183" s="29">
        <f t="shared" si="83"/>
        <v>-0.48004999999999998</v>
      </c>
      <c r="J183" s="29">
        <f t="shared" si="84"/>
        <v>-0.40880185185185192</v>
      </c>
      <c r="K183" s="54">
        <f t="shared" si="85"/>
        <v>-7.1248148148148061E-2</v>
      </c>
      <c r="L183" s="30"/>
      <c r="M183" s="38">
        <f t="shared" si="75"/>
        <v>-0.21959679144179281</v>
      </c>
      <c r="N183" s="38">
        <f t="shared" si="88"/>
        <v>3.3250000000000002</v>
      </c>
      <c r="R183" s="13"/>
      <c r="T183" s="29">
        <f t="shared" si="94"/>
        <v>1150.5476033080288</v>
      </c>
      <c r="U183" s="29">
        <f t="shared" si="94"/>
        <v>1153.730164940461</v>
      </c>
      <c r="V183" s="29">
        <f t="shared" si="90"/>
        <v>-0.22045000000000001</v>
      </c>
      <c r="W183" s="29">
        <f t="shared" si="91"/>
        <v>-0.1709515873015873</v>
      </c>
      <c r="X183" s="49">
        <f t="shared" si="92"/>
        <v>-4.9498412698412708E-2</v>
      </c>
      <c r="Y183" s="30"/>
      <c r="Z183" s="38">
        <f t="shared" si="76"/>
        <v>0.96068294305815438</v>
      </c>
      <c r="AA183" s="38">
        <f t="shared" si="86"/>
        <v>-3.8</v>
      </c>
    </row>
    <row r="184" spans="1:27">
      <c r="A184">
        <v>183</v>
      </c>
      <c r="B184" s="3">
        <v>-0.32600000000000001</v>
      </c>
      <c r="G184" s="29">
        <f t="shared" si="80"/>
        <v>386.73281152429587</v>
      </c>
      <c r="H184" s="29">
        <f t="shared" si="81"/>
        <v>387.7936654017733</v>
      </c>
      <c r="I184" s="29">
        <f t="shared" si="83"/>
        <v>-0.38539999999999996</v>
      </c>
      <c r="J184" s="29">
        <f t="shared" si="84"/>
        <v>-0.36567407407407404</v>
      </c>
      <c r="K184" s="54">
        <f t="shared" si="85"/>
        <v>-1.9725925925925925E-2</v>
      </c>
      <c r="L184" s="30"/>
      <c r="M184" s="38">
        <f t="shared" si="75"/>
        <v>-0.79531852751268428</v>
      </c>
      <c r="N184" s="38">
        <f t="shared" si="88"/>
        <v>3.3250000000000002</v>
      </c>
      <c r="R184" s="13"/>
      <c r="T184" s="29">
        <f t="shared" si="94"/>
        <v>1156.9127265728932</v>
      </c>
      <c r="U184" s="29">
        <f t="shared" si="94"/>
        <v>1160.0952882053255</v>
      </c>
      <c r="V184" s="29">
        <f t="shared" si="90"/>
        <v>-0.12874285714285713</v>
      </c>
      <c r="W184" s="29">
        <f t="shared" si="91"/>
        <v>-0.1658145502645503</v>
      </c>
      <c r="X184" s="49">
        <f t="shared" si="92"/>
        <v>3.7071693121693172E-2</v>
      </c>
      <c r="Y184" s="30"/>
      <c r="Z184" s="38">
        <f t="shared" si="76"/>
        <v>0.55745728518455673</v>
      </c>
      <c r="AA184" s="38">
        <f t="shared" si="86"/>
        <v>-3.8</v>
      </c>
    </row>
    <row r="185" spans="1:27">
      <c r="A185">
        <v>184</v>
      </c>
      <c r="B185" s="3">
        <v>-0.25829999999999997</v>
      </c>
      <c r="G185" s="29">
        <f t="shared" si="80"/>
        <v>388.85451927925067</v>
      </c>
      <c r="H185" s="29">
        <f t="shared" si="81"/>
        <v>389.91537315672809</v>
      </c>
      <c r="I185" s="29">
        <f t="shared" si="83"/>
        <v>-0.33665</v>
      </c>
      <c r="J185" s="29">
        <f t="shared" si="84"/>
        <v>-0.34224629629629633</v>
      </c>
      <c r="K185" s="54">
        <f t="shared" si="85"/>
        <v>5.5962962962963214E-3</v>
      </c>
      <c r="L185" s="30"/>
      <c r="M185" s="38">
        <f t="shared" si="75"/>
        <v>-0.99890188557953696</v>
      </c>
      <c r="N185" s="38">
        <f t="shared" si="88"/>
        <v>3.3250000000000002</v>
      </c>
      <c r="R185" s="13"/>
      <c r="T185" s="29">
        <f t="shared" si="94"/>
        <v>1163.2778498377577</v>
      </c>
      <c r="U185" s="29">
        <f t="shared" si="94"/>
        <v>1166.4604114701899</v>
      </c>
      <c r="V185" s="29">
        <f t="shared" si="90"/>
        <v>-0.11078333333333334</v>
      </c>
      <c r="W185" s="29">
        <f t="shared" si="91"/>
        <v>-0.1646089947089947</v>
      </c>
      <c r="X185" s="49">
        <f t="shared" si="92"/>
        <v>5.382566137566136E-2</v>
      </c>
      <c r="Y185" s="30"/>
      <c r="Z185" s="38">
        <f t="shared" si="76"/>
        <v>-0.10660883187451156</v>
      </c>
      <c r="AA185" s="38">
        <f t="shared" si="86"/>
        <v>-3.8</v>
      </c>
    </row>
    <row r="186" spans="1:27">
      <c r="A186">
        <v>185</v>
      </c>
      <c r="B186" s="3">
        <v>-0.21110000000000001</v>
      </c>
      <c r="G186" s="29">
        <f t="shared" si="80"/>
        <v>390.97622703420546</v>
      </c>
      <c r="H186" s="29">
        <f t="shared" si="81"/>
        <v>392.03708091168289</v>
      </c>
      <c r="I186" s="29">
        <f t="shared" si="83"/>
        <v>-0.20696666666666666</v>
      </c>
      <c r="J186" s="29">
        <f t="shared" si="84"/>
        <v>-0.32419629629629632</v>
      </c>
      <c r="K186" s="54">
        <f t="shared" si="85"/>
        <v>0.11722962962962966</v>
      </c>
      <c r="L186" s="30"/>
      <c r="M186" s="38">
        <f t="shared" si="75"/>
        <v>-0.73508794982581305</v>
      </c>
      <c r="N186" s="38">
        <f t="shared" si="88"/>
        <v>3.3250000000000002</v>
      </c>
      <c r="R186" s="13"/>
      <c r="T186" s="29">
        <f t="shared" si="94"/>
        <v>1169.6429731026221</v>
      </c>
      <c r="U186" s="29">
        <f t="shared" si="94"/>
        <v>1172.8255347350544</v>
      </c>
      <c r="V186" s="29">
        <f t="shared" si="90"/>
        <v>-0.21907142857142856</v>
      </c>
      <c r="W186" s="29">
        <f t="shared" si="91"/>
        <v>-0.18578121693121694</v>
      </c>
      <c r="X186" s="49">
        <f t="shared" si="92"/>
        <v>-3.329021164021162E-2</v>
      </c>
      <c r="Y186" s="30"/>
      <c r="Z186" s="38">
        <f t="shared" si="76"/>
        <v>-0.72079149167431666</v>
      </c>
      <c r="AA186" s="38">
        <f t="shared" si="86"/>
        <v>-3.8</v>
      </c>
    </row>
    <row r="187" spans="1:27">
      <c r="A187">
        <v>186</v>
      </c>
      <c r="B187" s="3">
        <v>-0.21709999999999999</v>
      </c>
      <c r="G187" s="29">
        <f t="shared" si="80"/>
        <v>393.09793478916026</v>
      </c>
      <c r="H187" s="29">
        <f t="shared" si="81"/>
        <v>394.15878866663769</v>
      </c>
      <c r="I187" s="29">
        <f t="shared" si="83"/>
        <v>-0.22289999999999999</v>
      </c>
      <c r="J187" s="29">
        <f t="shared" si="84"/>
        <v>-0.31163518518518518</v>
      </c>
      <c r="K187" s="54">
        <f t="shared" si="85"/>
        <v>8.8735185185185195E-2</v>
      </c>
      <c r="L187" s="30"/>
      <c r="M187" s="38">
        <f t="shared" si="75"/>
        <v>-0.12731819275604972</v>
      </c>
      <c r="N187" s="38">
        <f t="shared" si="88"/>
        <v>3.3250000000000002</v>
      </c>
      <c r="R187" s="13"/>
      <c r="T187" s="29">
        <f t="shared" si="94"/>
        <v>1176.0080963674866</v>
      </c>
      <c r="U187" s="29">
        <f t="shared" si="94"/>
        <v>1179.1906579999188</v>
      </c>
      <c r="V187" s="29">
        <f t="shared" si="90"/>
        <v>-6.9216666666666662E-2</v>
      </c>
      <c r="W187" s="29">
        <f t="shared" si="91"/>
        <v>-0.18721269841269839</v>
      </c>
      <c r="X187" s="49">
        <f t="shared" si="92"/>
        <v>0.11799603174603172</v>
      </c>
      <c r="Y187" s="30"/>
      <c r="Z187" s="38">
        <f t="shared" si="76"/>
        <v>-0.99770780181457386</v>
      </c>
      <c r="AA187" s="38">
        <f t="shared" si="86"/>
        <v>-3.8</v>
      </c>
    </row>
    <row r="188" spans="1:27">
      <c r="A188">
        <v>187</v>
      </c>
      <c r="B188" s="3">
        <v>-0.25</v>
      </c>
      <c r="G188" s="29">
        <f t="shared" si="80"/>
        <v>395.21964254411506</v>
      </c>
      <c r="H188" s="29">
        <f t="shared" si="81"/>
        <v>396.28049642159249</v>
      </c>
      <c r="I188" s="29">
        <f t="shared" si="83"/>
        <v>-0.2218</v>
      </c>
      <c r="J188" s="29">
        <f t="shared" si="84"/>
        <v>-0.29545740740740745</v>
      </c>
      <c r="K188" s="54">
        <f t="shared" si="85"/>
        <v>7.3657407407407449E-2</v>
      </c>
      <c r="L188" s="30"/>
      <c r="M188" s="38">
        <f t="shared" si="75"/>
        <v>0.54002516168836501</v>
      </c>
      <c r="N188" s="38">
        <f t="shared" si="88"/>
        <v>3.3250000000000002</v>
      </c>
      <c r="R188" s="13"/>
      <c r="T188" s="29">
        <f t="shared" si="94"/>
        <v>1182.373219632351</v>
      </c>
      <c r="U188" s="29">
        <f t="shared" si="94"/>
        <v>1185.5557812647833</v>
      </c>
      <c r="V188" s="29">
        <f t="shared" si="90"/>
        <v>-0.1583</v>
      </c>
      <c r="W188" s="29">
        <f t="shared" si="91"/>
        <v>-0.18702777777777777</v>
      </c>
      <c r="X188" s="49">
        <f t="shared" si="92"/>
        <v>2.8727777777777769E-2</v>
      </c>
      <c r="Y188" s="30"/>
      <c r="Z188" s="38">
        <f t="shared" si="76"/>
        <v>-0.80778554319869433</v>
      </c>
      <c r="AA188" s="38">
        <f t="shared" si="86"/>
        <v>-3.8</v>
      </c>
    </row>
    <row r="189" spans="1:27">
      <c r="A189">
        <v>188</v>
      </c>
      <c r="B189" s="3">
        <v>-0.32829999999999998</v>
      </c>
      <c r="G189" s="29">
        <f t="shared" si="80"/>
        <v>397.34135029906986</v>
      </c>
      <c r="H189" s="29">
        <f t="shared" si="81"/>
        <v>398.40220417654729</v>
      </c>
      <c r="I189" s="29">
        <f t="shared" si="83"/>
        <v>-0.25054999999999999</v>
      </c>
      <c r="J189" s="29">
        <f t="shared" si="84"/>
        <v>-0.2842851851851852</v>
      </c>
      <c r="K189" s="54">
        <f t="shared" si="85"/>
        <v>3.3735185185185201E-2</v>
      </c>
      <c r="L189" s="30"/>
      <c r="M189" s="38">
        <f t="shared" si="75"/>
        <v>0.95468474126765934</v>
      </c>
      <c r="N189" s="38">
        <f t="shared" si="88"/>
        <v>3.3250000000000002</v>
      </c>
      <c r="R189" s="13"/>
      <c r="T189" s="29">
        <f t="shared" si="94"/>
        <v>1188.7383428972155</v>
      </c>
      <c r="U189" s="29">
        <f t="shared" si="94"/>
        <v>1191.9209045296477</v>
      </c>
      <c r="V189" s="29">
        <f t="shared" si="90"/>
        <v>-0.24190000000000003</v>
      </c>
      <c r="W189" s="29">
        <f t="shared" si="91"/>
        <v>-0.2155100529100529</v>
      </c>
      <c r="X189" s="49">
        <f t="shared" si="92"/>
        <v>-2.638994708994713E-2</v>
      </c>
      <c r="Y189" s="30"/>
      <c r="Z189" s="38">
        <f t="shared" si="76"/>
        <v>-0.23989145138380924</v>
      </c>
      <c r="AA189" s="38">
        <f t="shared" si="86"/>
        <v>-3.8</v>
      </c>
    </row>
    <row r="190" spans="1:27">
      <c r="A190">
        <v>189</v>
      </c>
      <c r="B190" s="3">
        <v>-0.42330000000000001</v>
      </c>
      <c r="G190" s="29">
        <f t="shared" si="80"/>
        <v>399.46305805402466</v>
      </c>
      <c r="H190" s="29">
        <f t="shared" si="81"/>
        <v>400.52391193150208</v>
      </c>
      <c r="I190" s="29">
        <f t="shared" si="83"/>
        <v>-0.31264999999999998</v>
      </c>
      <c r="J190" s="29">
        <f t="shared" si="84"/>
        <v>-0.28464629629629629</v>
      </c>
      <c r="K190" s="54">
        <f t="shared" si="85"/>
        <v>-2.8003703703703697E-2</v>
      </c>
      <c r="L190" s="30"/>
      <c r="M190" s="38">
        <f t="shared" si="75"/>
        <v>0.92263672026879295</v>
      </c>
      <c r="N190" s="38">
        <f t="shared" si="88"/>
        <v>3.3250000000000002</v>
      </c>
      <c r="R190" s="13"/>
      <c r="T190" s="29">
        <f t="shared" si="94"/>
        <v>1195.1034661620799</v>
      </c>
      <c r="U190" s="29">
        <f t="shared" si="94"/>
        <v>1198.2860277945122</v>
      </c>
      <c r="V190" s="29">
        <f t="shared" si="90"/>
        <v>-0.32224999999999998</v>
      </c>
      <c r="W190" s="29">
        <f t="shared" si="91"/>
        <v>-0.21753042328042327</v>
      </c>
      <c r="X190" s="49">
        <f t="shared" si="92"/>
        <v>-0.10471957671957671</v>
      </c>
      <c r="Y190" s="30"/>
      <c r="Z190" s="38">
        <f t="shared" si="76"/>
        <v>0.44025051663005021</v>
      </c>
      <c r="AA190" s="38">
        <f t="shared" si="86"/>
        <v>-3.8</v>
      </c>
    </row>
    <row r="191" spans="1:27">
      <c r="A191">
        <v>190</v>
      </c>
      <c r="B191" s="3">
        <v>-0.40400000000000003</v>
      </c>
      <c r="G191" s="29">
        <f t="shared" si="80"/>
        <v>401.58476580897945</v>
      </c>
      <c r="H191" s="29">
        <f t="shared" si="81"/>
        <v>402.64561968645688</v>
      </c>
      <c r="I191" s="29">
        <f t="shared" si="83"/>
        <v>-0.38775000000000004</v>
      </c>
      <c r="J191" s="29">
        <f t="shared" si="84"/>
        <v>-0.31992777777777776</v>
      </c>
      <c r="K191" s="54">
        <f t="shared" si="85"/>
        <v>-6.7822222222222284E-2</v>
      </c>
      <c r="L191" s="30"/>
      <c r="M191" s="38">
        <f t="shared" si="75"/>
        <v>0.45887672389111311</v>
      </c>
      <c r="N191" s="38">
        <f t="shared" si="88"/>
        <v>3.3250000000000002</v>
      </c>
      <c r="R191" s="13"/>
      <c r="T191" s="29">
        <f t="shared" si="94"/>
        <v>1201.4685894269444</v>
      </c>
      <c r="U191" s="29">
        <f t="shared" si="94"/>
        <v>1204.6511510593766</v>
      </c>
      <c r="V191" s="29">
        <f t="shared" si="90"/>
        <v>-0.21419999999999997</v>
      </c>
      <c r="W191" s="29">
        <f t="shared" si="91"/>
        <v>-0.20378597883597885</v>
      </c>
      <c r="X191" s="49">
        <f t="shared" si="92"/>
        <v>-1.0414021164021126E-2</v>
      </c>
      <c r="Y191" s="30"/>
      <c r="Z191" s="38">
        <f t="shared" si="76"/>
        <v>0.91439437507322807</v>
      </c>
      <c r="AA191" s="38">
        <f t="shared" si="86"/>
        <v>-3.8</v>
      </c>
    </row>
    <row r="192" spans="1:27">
      <c r="A192">
        <v>191</v>
      </c>
      <c r="B192" s="3">
        <v>-0.29499999999999998</v>
      </c>
      <c r="G192" s="29">
        <f t="shared" si="80"/>
        <v>403.70647356393425</v>
      </c>
      <c r="H192" s="29">
        <f t="shared" si="81"/>
        <v>404.76732744141168</v>
      </c>
      <c r="I192" s="29">
        <f t="shared" si="83"/>
        <v>-0.33445000000000003</v>
      </c>
      <c r="J192" s="29">
        <f t="shared" si="84"/>
        <v>-0.35618333333333335</v>
      </c>
      <c r="K192" s="54">
        <f t="shared" si="85"/>
        <v>2.1733333333333327E-2</v>
      </c>
      <c r="L192" s="30"/>
      <c r="M192" s="38">
        <f t="shared" si="75"/>
        <v>-0.21959679144188268</v>
      </c>
      <c r="N192" s="38">
        <f t="shared" si="88"/>
        <v>3.3250000000000002</v>
      </c>
      <c r="R192" s="13"/>
      <c r="T192" s="29">
        <f t="shared" si="94"/>
        <v>1207.8337126918088</v>
      </c>
      <c r="U192" s="29">
        <f t="shared" si="94"/>
        <v>1211.0162743242411</v>
      </c>
      <c r="V192" s="29">
        <f t="shared" si="90"/>
        <v>-0.21878571428571431</v>
      </c>
      <c r="W192" s="29">
        <f t="shared" si="91"/>
        <v>-0.23620449735449733</v>
      </c>
      <c r="X192" s="49">
        <f t="shared" si="92"/>
        <v>1.7418783068783028E-2</v>
      </c>
      <c r="Y192" s="30"/>
      <c r="Z192" s="38">
        <f t="shared" si="76"/>
        <v>0.96068294305814061</v>
      </c>
      <c r="AA192" s="38">
        <f t="shared" si="86"/>
        <v>-3.8</v>
      </c>
    </row>
    <row r="193" spans="1:27">
      <c r="A193">
        <v>192</v>
      </c>
      <c r="B193" s="3">
        <v>-0.21879999999999999</v>
      </c>
      <c r="G193" s="29">
        <f t="shared" si="80"/>
        <v>405.82818131888905</v>
      </c>
      <c r="H193" s="29">
        <f t="shared" si="81"/>
        <v>406.88903519636648</v>
      </c>
      <c r="I193" s="29">
        <f t="shared" si="83"/>
        <v>-0.28484999999999999</v>
      </c>
      <c r="J193" s="29">
        <f t="shared" si="84"/>
        <v>-0.38647777777777781</v>
      </c>
      <c r="K193" s="54">
        <f t="shared" si="85"/>
        <v>0.10162777777777782</v>
      </c>
      <c r="L193" s="30"/>
      <c r="M193" s="38">
        <f t="shared" si="75"/>
        <v>-0.79531852751274013</v>
      </c>
      <c r="N193" s="38">
        <f t="shared" si="88"/>
        <v>3.3250000000000002</v>
      </c>
      <c r="R193" s="13"/>
      <c r="T193" s="29">
        <f t="shared" si="94"/>
        <v>1214.1988359566733</v>
      </c>
      <c r="U193" s="29">
        <f t="shared" si="94"/>
        <v>1217.3813975891055</v>
      </c>
      <c r="V193" s="29">
        <f t="shared" si="90"/>
        <v>-0.38508333333333328</v>
      </c>
      <c r="W193" s="29">
        <f t="shared" si="91"/>
        <v>-0.24468703703703701</v>
      </c>
      <c r="X193" s="49">
        <f t="shared" si="92"/>
        <v>-0.14039629629629627</v>
      </c>
      <c r="Y193" s="30"/>
      <c r="Z193" s="38">
        <f t="shared" si="76"/>
        <v>0.55745728518451565</v>
      </c>
      <c r="AA193" s="38">
        <f t="shared" si="86"/>
        <v>-3.8</v>
      </c>
    </row>
    <row r="194" spans="1:27">
      <c r="A194">
        <v>193</v>
      </c>
      <c r="B194" s="3">
        <v>-0.19520000000000001</v>
      </c>
      <c r="G194" s="29">
        <f t="shared" si="80"/>
        <v>407.94988907384385</v>
      </c>
      <c r="H194" s="29">
        <f t="shared" si="81"/>
        <v>409.01074295132128</v>
      </c>
      <c r="I194" s="29">
        <f t="shared" si="83"/>
        <v>-0.33990000000000004</v>
      </c>
      <c r="J194" s="29">
        <f t="shared" si="84"/>
        <v>-0.4065111111111111</v>
      </c>
      <c r="K194" s="54">
        <f t="shared" si="85"/>
        <v>6.6611111111111065E-2</v>
      </c>
      <c r="L194" s="30"/>
      <c r="M194" s="38">
        <f t="shared" ref="M194:M257" si="95" xml:space="preserve"> SIN((2*PI()*(H194-2000+N194)/19.0953697945932) + 5.663651193)</f>
        <v>-0.99890188557953796</v>
      </c>
      <c r="N194" s="38">
        <f t="shared" si="88"/>
        <v>3.3250000000000002</v>
      </c>
      <c r="R194" s="13"/>
      <c r="T194" s="29">
        <f t="shared" si="94"/>
        <v>1220.5639592215377</v>
      </c>
      <c r="U194" s="29">
        <f t="shared" si="94"/>
        <v>1223.74652085397</v>
      </c>
      <c r="V194" s="29">
        <f t="shared" si="90"/>
        <v>-0.12896666666666667</v>
      </c>
      <c r="W194" s="29">
        <f t="shared" si="91"/>
        <v>-0.23749074074074075</v>
      </c>
      <c r="X194" s="49">
        <f t="shared" si="92"/>
        <v>0.10852407407407408</v>
      </c>
      <c r="Y194" s="30"/>
      <c r="Z194" s="38">
        <f t="shared" ref="Z194:Z257" si="96" xml:space="preserve"> SIN((2*PI()*(U194-2000+AA194)/57.2861093837796) + 0.840686201)</f>
        <v>-0.10660883187456077</v>
      </c>
      <c r="AA194" s="38">
        <f t="shared" si="86"/>
        <v>-3.8</v>
      </c>
    </row>
    <row r="195" spans="1:27">
      <c r="A195">
        <v>194</v>
      </c>
      <c r="B195" s="3">
        <v>-0.26960000000000001</v>
      </c>
      <c r="G195" s="29">
        <f t="shared" si="80"/>
        <v>410.07159682879865</v>
      </c>
      <c r="H195" s="29">
        <f t="shared" si="81"/>
        <v>411.13245070627607</v>
      </c>
      <c r="I195" s="29">
        <f t="shared" si="83"/>
        <v>-0.52449999999999997</v>
      </c>
      <c r="J195" s="29">
        <f t="shared" si="84"/>
        <v>-0.43424444444444449</v>
      </c>
      <c r="K195" s="54">
        <f t="shared" si="85"/>
        <v>-9.0255555555555478E-2</v>
      </c>
      <c r="L195" s="30"/>
      <c r="M195" s="38">
        <f t="shared" si="95"/>
        <v>-0.7350879498258277</v>
      </c>
      <c r="N195" s="38">
        <f t="shared" si="88"/>
        <v>3.3250000000000002</v>
      </c>
      <c r="R195" s="13"/>
      <c r="T195" s="29">
        <f t="shared" si="94"/>
        <v>1226.9290824864022</v>
      </c>
      <c r="U195" s="29">
        <f t="shared" si="94"/>
        <v>1230.1116441188344</v>
      </c>
      <c r="V195" s="29">
        <f t="shared" si="90"/>
        <v>-9.5371428571428565E-2</v>
      </c>
      <c r="W195" s="29">
        <f t="shared" si="91"/>
        <v>-0.25582592592592596</v>
      </c>
      <c r="X195" s="49">
        <f t="shared" si="92"/>
        <v>0.16045449735449741</v>
      </c>
      <c r="Y195" s="30"/>
      <c r="Z195" s="38">
        <f t="shared" si="96"/>
        <v>-0.72079149167434109</v>
      </c>
      <c r="AA195" s="38">
        <f t="shared" si="86"/>
        <v>-3.8</v>
      </c>
    </row>
    <row r="196" spans="1:27">
      <c r="A196">
        <v>195</v>
      </c>
      <c r="B196" s="3">
        <v>-0.41860000000000003</v>
      </c>
      <c r="G196" s="29">
        <f t="shared" ref="G196:H211" si="97">G195+2.1217077549548</f>
        <v>412.19330458375345</v>
      </c>
      <c r="H196" s="29">
        <f t="shared" si="97"/>
        <v>413.25415846123087</v>
      </c>
      <c r="I196" s="29">
        <f t="shared" si="83"/>
        <v>-0.54920000000000002</v>
      </c>
      <c r="J196" s="29">
        <f t="shared" si="84"/>
        <v>-0.45288333333333342</v>
      </c>
      <c r="K196" s="54">
        <f t="shared" si="85"/>
        <v>-9.6316666666666606E-2</v>
      </c>
      <c r="L196" s="30"/>
      <c r="M196" s="38">
        <f t="shared" si="95"/>
        <v>-0.12731819275607112</v>
      </c>
      <c r="N196" s="38">
        <f t="shared" si="88"/>
        <v>3.3250000000000002</v>
      </c>
      <c r="R196" s="13"/>
      <c r="T196" s="29">
        <f t="shared" ref="T196:U211" si="98">T195+6.3651232648644</f>
        <v>1233.2942057512666</v>
      </c>
      <c r="U196" s="29">
        <f t="shared" si="98"/>
        <v>1236.4767673836989</v>
      </c>
      <c r="V196" s="29">
        <f t="shared" si="90"/>
        <v>-0.36098333333333338</v>
      </c>
      <c r="W196" s="29">
        <f t="shared" si="91"/>
        <v>-0.26924497354497351</v>
      </c>
      <c r="X196" s="49">
        <f t="shared" si="92"/>
        <v>-9.1738359788359869E-2</v>
      </c>
      <c r="Y196" s="30"/>
      <c r="Z196" s="38">
        <f t="shared" si="96"/>
        <v>-0.99770780181457719</v>
      </c>
      <c r="AA196" s="38">
        <f t="shared" si="86"/>
        <v>-3.8</v>
      </c>
    </row>
    <row r="197" spans="1:27">
      <c r="A197">
        <v>196</v>
      </c>
      <c r="B197" s="3">
        <v>-0.51759999999999995</v>
      </c>
      <c r="G197" s="29">
        <f t="shared" si="97"/>
        <v>414.31501233870824</v>
      </c>
      <c r="H197" s="29">
        <f t="shared" si="97"/>
        <v>415.37586621618567</v>
      </c>
      <c r="I197" s="29">
        <f t="shared" si="83"/>
        <v>-0.49445</v>
      </c>
      <c r="J197" s="29">
        <f t="shared" si="84"/>
        <v>-0.46962222222222216</v>
      </c>
      <c r="K197" s="54">
        <f t="shared" si="85"/>
        <v>-2.4827777777777837E-2</v>
      </c>
      <c r="L197" s="30"/>
      <c r="M197" s="38">
        <f t="shared" si="95"/>
        <v>0.5400251616883468</v>
      </c>
      <c r="N197" s="38">
        <f t="shared" si="88"/>
        <v>3.3250000000000002</v>
      </c>
      <c r="R197" s="13"/>
      <c r="T197" s="29">
        <f t="shared" si="98"/>
        <v>1239.6593290161311</v>
      </c>
      <c r="U197" s="29">
        <f t="shared" si="98"/>
        <v>1242.8418906485633</v>
      </c>
      <c r="V197" s="29">
        <f t="shared" si="90"/>
        <v>-0.23464285714285715</v>
      </c>
      <c r="W197" s="29">
        <f t="shared" si="91"/>
        <v>-0.27344841269841269</v>
      </c>
      <c r="X197" s="49">
        <f t="shared" si="92"/>
        <v>3.8805555555555538E-2</v>
      </c>
      <c r="Y197" s="30"/>
      <c r="Z197" s="38">
        <f t="shared" si="96"/>
        <v>-0.80778554319866513</v>
      </c>
      <c r="AA197" s="38">
        <f t="shared" si="86"/>
        <v>-3.8</v>
      </c>
    </row>
    <row r="198" spans="1:27">
      <c r="A198">
        <v>197</v>
      </c>
      <c r="B198" s="3">
        <v>-0.51039999999999996</v>
      </c>
      <c r="G198" s="29">
        <f t="shared" si="97"/>
        <v>416.43672009366304</v>
      </c>
      <c r="H198" s="29">
        <f t="shared" si="97"/>
        <v>417.49757397114047</v>
      </c>
      <c r="I198" s="29">
        <f t="shared" si="83"/>
        <v>-0.43084999999999996</v>
      </c>
      <c r="J198" s="29">
        <f t="shared" si="84"/>
        <v>-0.48643148148148158</v>
      </c>
      <c r="K198" s="54">
        <f t="shared" si="85"/>
        <v>5.558148148148162E-2</v>
      </c>
      <c r="L198" s="30"/>
      <c r="M198" s="38">
        <f t="shared" si="95"/>
        <v>0.9546847412676529</v>
      </c>
      <c r="N198" s="38">
        <f t="shared" si="88"/>
        <v>3.3250000000000002</v>
      </c>
      <c r="R198" s="13"/>
      <c r="T198" s="29">
        <f t="shared" si="98"/>
        <v>1246.0244522809955</v>
      </c>
      <c r="U198" s="29">
        <f t="shared" si="98"/>
        <v>1249.2070139134278</v>
      </c>
      <c r="V198" s="29">
        <f t="shared" si="90"/>
        <v>-0.17713333333333334</v>
      </c>
      <c r="W198" s="29">
        <f t="shared" si="91"/>
        <v>-0.26845396825396822</v>
      </c>
      <c r="X198" s="49">
        <f t="shared" si="92"/>
        <v>9.1320634920634886E-2</v>
      </c>
      <c r="Y198" s="30"/>
      <c r="Z198" s="38">
        <f t="shared" si="96"/>
        <v>-0.2398914513837612</v>
      </c>
      <c r="AA198" s="38">
        <f t="shared" si="86"/>
        <v>-3.8</v>
      </c>
    </row>
    <row r="199" spans="1:27">
      <c r="A199">
        <v>198</v>
      </c>
      <c r="B199" s="3">
        <v>-0.42159999999999997</v>
      </c>
      <c r="G199" s="29">
        <f t="shared" si="97"/>
        <v>418.55842784861784</v>
      </c>
      <c r="H199" s="29">
        <f t="shared" si="97"/>
        <v>419.61928172609527</v>
      </c>
      <c r="I199" s="29">
        <f t="shared" ref="I199:I262" si="99">AVERAGEIFS(TempDev,Year,"&gt;"&amp;G199,Year,"&lt;="&amp;G200)</f>
        <v>-0.56225000000000003</v>
      </c>
      <c r="J199" s="29">
        <f t="shared" ref="J199:J262" si="100">AVERAGE(I195:I203)</f>
        <v>-0.48215925925925934</v>
      </c>
      <c r="K199" s="54">
        <f t="shared" ref="K199:K262" si="101">I199-J199</f>
        <v>-8.0090740740740685E-2</v>
      </c>
      <c r="L199" s="30"/>
      <c r="M199" s="38">
        <f t="shared" si="95"/>
        <v>0.92263672026875743</v>
      </c>
      <c r="N199" s="38">
        <f t="shared" si="88"/>
        <v>3.3250000000000002</v>
      </c>
      <c r="R199" s="13"/>
      <c r="T199" s="29">
        <f t="shared" si="98"/>
        <v>1252.38957554586</v>
      </c>
      <c r="U199" s="29">
        <f t="shared" si="98"/>
        <v>1255.5721371782922</v>
      </c>
      <c r="V199" s="29">
        <f t="shared" si="90"/>
        <v>-0.48726666666666657</v>
      </c>
      <c r="W199" s="29">
        <f t="shared" si="91"/>
        <v>-0.29487671957671957</v>
      </c>
      <c r="X199" s="49">
        <f t="shared" si="92"/>
        <v>-0.192389947089947</v>
      </c>
      <c r="Y199" s="30"/>
      <c r="Z199" s="38">
        <f t="shared" si="96"/>
        <v>0.44025051663009462</v>
      </c>
      <c r="AA199" s="38">
        <f t="shared" si="86"/>
        <v>-3.8</v>
      </c>
    </row>
    <row r="200" spans="1:27">
      <c r="A200">
        <v>199</v>
      </c>
      <c r="B200" s="3">
        <v>-0.37619999999999998</v>
      </c>
      <c r="G200" s="29">
        <f t="shared" si="97"/>
        <v>420.68013560357264</v>
      </c>
      <c r="H200" s="29">
        <f t="shared" si="97"/>
        <v>421.74098948105006</v>
      </c>
      <c r="I200" s="29">
        <f t="shared" si="99"/>
        <v>-0.55549999999999999</v>
      </c>
      <c r="J200" s="29">
        <f t="shared" si="100"/>
        <v>-0.46344814814814811</v>
      </c>
      <c r="K200" s="54">
        <f t="shared" si="101"/>
        <v>-9.2051851851851885E-2</v>
      </c>
      <c r="L200" s="30"/>
      <c r="M200" s="38">
        <f t="shared" si="95"/>
        <v>0.4588767238912333</v>
      </c>
      <c r="N200" s="38">
        <f t="shared" si="88"/>
        <v>3.3250000000000002</v>
      </c>
      <c r="R200" s="13"/>
      <c r="T200" s="29">
        <f t="shared" si="98"/>
        <v>1258.7546988107244</v>
      </c>
      <c r="U200" s="29">
        <f t="shared" si="98"/>
        <v>1261.9372604431567</v>
      </c>
      <c r="V200" s="29">
        <f t="shared" si="90"/>
        <v>-0.33497142857142853</v>
      </c>
      <c r="W200" s="29">
        <f t="shared" si="91"/>
        <v>-0.34473544973544967</v>
      </c>
      <c r="X200" s="49">
        <f t="shared" si="92"/>
        <v>9.7640211640211416E-3</v>
      </c>
      <c r="Y200" s="30"/>
      <c r="Z200" s="38">
        <f t="shared" si="96"/>
        <v>0.91439437507324806</v>
      </c>
      <c r="AA200" s="38">
        <f t="shared" si="86"/>
        <v>-3.8</v>
      </c>
    </row>
    <row r="201" spans="1:27">
      <c r="A201">
        <v>200</v>
      </c>
      <c r="B201" s="3">
        <v>-0.44990000000000002</v>
      </c>
      <c r="G201" s="29">
        <f t="shared" si="97"/>
        <v>422.80184335852744</v>
      </c>
      <c r="H201" s="29">
        <f t="shared" si="97"/>
        <v>423.86269723600486</v>
      </c>
      <c r="I201" s="29">
        <f t="shared" si="99"/>
        <v>-0.48509999999999998</v>
      </c>
      <c r="J201" s="29">
        <f t="shared" si="100"/>
        <v>-0.42759814814814817</v>
      </c>
      <c r="K201" s="54">
        <f t="shared" si="101"/>
        <v>-5.7501851851851804E-2</v>
      </c>
      <c r="L201" s="30"/>
      <c r="M201" s="38">
        <f t="shared" si="95"/>
        <v>-0.21959679144180619</v>
      </c>
      <c r="N201" s="38">
        <f t="shared" si="88"/>
        <v>3.3250000000000002</v>
      </c>
      <c r="R201" s="13"/>
      <c r="T201" s="29">
        <f t="shared" si="98"/>
        <v>1265.1198220755889</v>
      </c>
      <c r="U201" s="29">
        <f t="shared" si="98"/>
        <v>1268.3023837080211</v>
      </c>
      <c r="V201" s="29">
        <f t="shared" si="90"/>
        <v>-0.25661666666666666</v>
      </c>
      <c r="W201" s="29">
        <f t="shared" si="91"/>
        <v>-0.36886137566137567</v>
      </c>
      <c r="X201" s="49">
        <f t="shared" si="92"/>
        <v>0.11224470899470901</v>
      </c>
      <c r="Y201" s="30"/>
      <c r="Z201" s="38">
        <f t="shared" si="96"/>
        <v>0.96068294305813084</v>
      </c>
      <c r="AA201" s="38">
        <f t="shared" si="86"/>
        <v>-3.8</v>
      </c>
    </row>
    <row r="202" spans="1:27">
      <c r="A202">
        <v>201</v>
      </c>
      <c r="B202" s="3">
        <v>-0.49259999999999998</v>
      </c>
      <c r="G202" s="29">
        <f t="shared" si="97"/>
        <v>424.92355111348223</v>
      </c>
      <c r="H202" s="29">
        <f t="shared" si="97"/>
        <v>425.98440499095966</v>
      </c>
      <c r="I202" s="29">
        <f t="shared" si="99"/>
        <v>-0.43613333333333332</v>
      </c>
      <c r="J202" s="29">
        <f t="shared" si="100"/>
        <v>-0.40448703703703703</v>
      </c>
      <c r="K202" s="54">
        <f t="shared" si="101"/>
        <v>-3.1646296296296283E-2</v>
      </c>
      <c r="L202" s="30"/>
      <c r="M202" s="38">
        <f t="shared" si="95"/>
        <v>-0.79531852751276155</v>
      </c>
      <c r="N202" s="38">
        <f t="shared" si="88"/>
        <v>3.3250000000000002</v>
      </c>
      <c r="R202" s="13"/>
      <c r="T202" s="29">
        <f t="shared" si="98"/>
        <v>1271.4849453404534</v>
      </c>
      <c r="U202" s="29">
        <f t="shared" si="98"/>
        <v>1274.6675069728856</v>
      </c>
      <c r="V202" s="29">
        <f t="shared" si="90"/>
        <v>-0.3401333333333334</v>
      </c>
      <c r="W202" s="29">
        <f t="shared" si="91"/>
        <v>-0.40110264550264552</v>
      </c>
      <c r="X202" s="49">
        <f t="shared" si="92"/>
        <v>6.0969312169312118E-2</v>
      </c>
      <c r="Y202" s="30"/>
      <c r="Z202" s="38">
        <f t="shared" si="96"/>
        <v>0.55745728518447457</v>
      </c>
      <c r="AA202" s="38">
        <f t="shared" si="86"/>
        <v>-3.8</v>
      </c>
    </row>
    <row r="203" spans="1:27">
      <c r="A203">
        <v>202</v>
      </c>
      <c r="B203" s="3">
        <v>-0.39639999999999997</v>
      </c>
      <c r="G203" s="29">
        <f t="shared" si="97"/>
        <v>427.04525886843703</v>
      </c>
      <c r="H203" s="29">
        <f t="shared" si="97"/>
        <v>428.10611274591446</v>
      </c>
      <c r="I203" s="29">
        <f t="shared" si="99"/>
        <v>-0.30145</v>
      </c>
      <c r="J203" s="29">
        <f t="shared" si="100"/>
        <v>-0.41311481481481482</v>
      </c>
      <c r="K203" s="54">
        <f t="shared" si="101"/>
        <v>0.11166481481481483</v>
      </c>
      <c r="L203" s="30"/>
      <c r="M203" s="38">
        <f t="shared" si="95"/>
        <v>-0.9989018855795363</v>
      </c>
      <c r="N203" s="38">
        <f t="shared" si="88"/>
        <v>3.3250000000000002</v>
      </c>
      <c r="R203" s="13"/>
      <c r="T203" s="29">
        <f t="shared" si="98"/>
        <v>1277.8500686053178</v>
      </c>
      <c r="U203" s="29">
        <f t="shared" si="98"/>
        <v>1281.03263023775</v>
      </c>
      <c r="V203" s="29">
        <f t="shared" si="90"/>
        <v>-0.36677142857142858</v>
      </c>
      <c r="W203" s="29">
        <f t="shared" si="91"/>
        <v>-0.43142116402116404</v>
      </c>
      <c r="X203" s="49">
        <f t="shared" si="92"/>
        <v>6.4649735449735457E-2</v>
      </c>
      <c r="Y203" s="30"/>
      <c r="Z203" s="38">
        <f t="shared" si="96"/>
        <v>-0.10660883187460998</v>
      </c>
      <c r="AA203" s="38">
        <f t="shared" si="86"/>
        <v>-3.8</v>
      </c>
    </row>
    <row r="204" spans="1:27">
      <c r="A204">
        <v>203</v>
      </c>
      <c r="B204" s="3">
        <v>-0.24540000000000001</v>
      </c>
      <c r="G204" s="29">
        <f t="shared" si="97"/>
        <v>429.16696662339183</v>
      </c>
      <c r="H204" s="29">
        <f t="shared" si="97"/>
        <v>430.22782050086926</v>
      </c>
      <c r="I204" s="29">
        <f t="shared" si="99"/>
        <v>-0.35609999999999997</v>
      </c>
      <c r="J204" s="29">
        <f t="shared" si="100"/>
        <v>-0.38795370370370363</v>
      </c>
      <c r="K204" s="54">
        <f t="shared" si="101"/>
        <v>3.1853703703703662E-2</v>
      </c>
      <c r="L204" s="30"/>
      <c r="M204" s="38">
        <f t="shared" si="95"/>
        <v>-0.73508794982580372</v>
      </c>
      <c r="N204" s="38">
        <f t="shared" si="88"/>
        <v>3.3250000000000002</v>
      </c>
      <c r="R204" s="13"/>
      <c r="T204" s="29">
        <f t="shared" si="98"/>
        <v>1284.2151918701823</v>
      </c>
      <c r="U204" s="29">
        <f t="shared" si="98"/>
        <v>1287.3977535026145</v>
      </c>
      <c r="V204" s="29">
        <f t="shared" si="90"/>
        <v>-0.54409999999999992</v>
      </c>
      <c r="W204" s="29">
        <f t="shared" si="91"/>
        <v>-0.41343597883597888</v>
      </c>
      <c r="X204" s="49">
        <f t="shared" si="92"/>
        <v>-0.13066402116402104</v>
      </c>
      <c r="Y204" s="30"/>
      <c r="Z204" s="38">
        <f t="shared" si="96"/>
        <v>-0.7207914916743754</v>
      </c>
      <c r="AA204" s="38">
        <f t="shared" ref="AA204:AA267" si="102">AA203</f>
        <v>-3.8</v>
      </c>
    </row>
    <row r="205" spans="1:27">
      <c r="A205">
        <v>204</v>
      </c>
      <c r="B205" s="3">
        <v>-0.1777</v>
      </c>
      <c r="G205" s="29">
        <f t="shared" si="97"/>
        <v>431.28867437834663</v>
      </c>
      <c r="H205" s="29">
        <f t="shared" si="97"/>
        <v>432.34952825582405</v>
      </c>
      <c r="I205" s="29">
        <f t="shared" si="99"/>
        <v>-0.22654999999999997</v>
      </c>
      <c r="J205" s="29">
        <f t="shared" si="100"/>
        <v>-0.3835203703703704</v>
      </c>
      <c r="K205" s="54">
        <f t="shared" si="101"/>
        <v>0.15697037037037043</v>
      </c>
      <c r="L205" s="30"/>
      <c r="M205" s="38">
        <f t="shared" si="95"/>
        <v>-0.12731819275603612</v>
      </c>
      <c r="N205" s="38">
        <f t="shared" si="88"/>
        <v>3.3250000000000002</v>
      </c>
      <c r="R205" s="13"/>
      <c r="T205" s="29">
        <f t="shared" si="98"/>
        <v>1290.5803151350467</v>
      </c>
      <c r="U205" s="29">
        <f t="shared" si="98"/>
        <v>1293.7628767674789</v>
      </c>
      <c r="V205" s="29">
        <f t="shared" si="90"/>
        <v>-0.57811666666666672</v>
      </c>
      <c r="W205" s="29">
        <f t="shared" si="91"/>
        <v>-0.42396322751322757</v>
      </c>
      <c r="X205" s="49">
        <f t="shared" si="92"/>
        <v>-0.15415343915343915</v>
      </c>
      <c r="Y205" s="30"/>
      <c r="Z205" s="38">
        <f t="shared" si="96"/>
        <v>-0.99770780181458063</v>
      </c>
      <c r="AA205" s="38">
        <f t="shared" si="102"/>
        <v>-3.8</v>
      </c>
    </row>
    <row r="206" spans="1:27">
      <c r="A206">
        <v>205</v>
      </c>
      <c r="B206" s="3">
        <v>-0.1968</v>
      </c>
      <c r="G206" s="29">
        <f t="shared" si="97"/>
        <v>433.41038213330143</v>
      </c>
      <c r="H206" s="29">
        <f t="shared" si="97"/>
        <v>434.47123601077885</v>
      </c>
      <c r="I206" s="29">
        <f t="shared" si="99"/>
        <v>-0.28644999999999998</v>
      </c>
      <c r="J206" s="29">
        <f t="shared" si="100"/>
        <v>-0.39093888888888889</v>
      </c>
      <c r="K206" s="54">
        <f t="shared" si="101"/>
        <v>0.10448888888888891</v>
      </c>
      <c r="L206" s="30"/>
      <c r="M206" s="38">
        <f t="shared" si="95"/>
        <v>0.54002516168837655</v>
      </c>
      <c r="N206" s="38">
        <f t="shared" si="88"/>
        <v>3.3250000000000002</v>
      </c>
      <c r="R206" s="13"/>
      <c r="T206" s="29">
        <f t="shared" si="98"/>
        <v>1296.9454383999112</v>
      </c>
      <c r="U206" s="29">
        <f t="shared" si="98"/>
        <v>1300.1280000323434</v>
      </c>
      <c r="V206" s="29">
        <f t="shared" si="90"/>
        <v>-0.52481428571428557</v>
      </c>
      <c r="W206" s="29">
        <f t="shared" si="91"/>
        <v>-0.42747804232804237</v>
      </c>
      <c r="X206" s="49">
        <f t="shared" si="92"/>
        <v>-9.7336243386243193E-2</v>
      </c>
      <c r="Y206" s="30"/>
      <c r="Z206" s="38">
        <f t="shared" si="96"/>
        <v>-0.80778554319862761</v>
      </c>
      <c r="AA206" s="38">
        <f t="shared" si="102"/>
        <v>-3.8</v>
      </c>
    </row>
    <row r="207" spans="1:27">
      <c r="A207">
        <v>206</v>
      </c>
      <c r="B207" s="3">
        <v>-0.28139999999999998</v>
      </c>
      <c r="G207" s="29">
        <f t="shared" si="97"/>
        <v>435.53208988825622</v>
      </c>
      <c r="H207" s="29">
        <f t="shared" si="97"/>
        <v>436.59294376573365</v>
      </c>
      <c r="I207" s="29">
        <f t="shared" si="99"/>
        <v>-0.50849999999999995</v>
      </c>
      <c r="J207" s="29">
        <f t="shared" si="100"/>
        <v>-0.3953740740740741</v>
      </c>
      <c r="K207" s="54">
        <f t="shared" si="101"/>
        <v>-0.11312592592592585</v>
      </c>
      <c r="L207" s="30"/>
      <c r="M207" s="38">
        <f t="shared" si="95"/>
        <v>0.95468474126766345</v>
      </c>
      <c r="N207" s="38">
        <f t="shared" si="88"/>
        <v>3.3250000000000002</v>
      </c>
      <c r="R207" s="13"/>
      <c r="T207" s="29">
        <f t="shared" si="98"/>
        <v>1303.3105616647756</v>
      </c>
      <c r="U207" s="29">
        <f t="shared" si="98"/>
        <v>1306.4931232972078</v>
      </c>
      <c r="V207" s="29">
        <f t="shared" si="90"/>
        <v>-0.44999999999999996</v>
      </c>
      <c r="W207" s="29">
        <f t="shared" si="91"/>
        <v>-0.4182298941798942</v>
      </c>
      <c r="X207" s="49">
        <f t="shared" si="92"/>
        <v>-3.1770105820105754E-2</v>
      </c>
      <c r="Y207" s="30"/>
      <c r="Z207" s="38">
        <f t="shared" si="96"/>
        <v>-0.23989145138372694</v>
      </c>
      <c r="AA207" s="38">
        <f t="shared" si="102"/>
        <v>-3.8</v>
      </c>
    </row>
    <row r="208" spans="1:27">
      <c r="A208">
        <v>207</v>
      </c>
      <c r="B208" s="3">
        <v>-0.47239999999999999</v>
      </c>
      <c r="G208" s="29">
        <f t="shared" si="97"/>
        <v>437.65379764321102</v>
      </c>
      <c r="H208" s="29">
        <f t="shared" si="97"/>
        <v>438.71465152068845</v>
      </c>
      <c r="I208" s="29">
        <f t="shared" si="99"/>
        <v>-0.33579999999999999</v>
      </c>
      <c r="J208" s="29">
        <f t="shared" si="100"/>
        <v>-0.42437407407407401</v>
      </c>
      <c r="K208" s="54">
        <f t="shared" si="101"/>
        <v>8.8574074074074027E-2</v>
      </c>
      <c r="L208" s="30"/>
      <c r="M208" s="38">
        <f t="shared" si="95"/>
        <v>0.92263672026874388</v>
      </c>
      <c r="N208" s="38">
        <f t="shared" ref="N208:N271" si="103">N207</f>
        <v>3.3250000000000002</v>
      </c>
      <c r="R208" s="13"/>
      <c r="T208" s="29">
        <f t="shared" si="98"/>
        <v>1309.6756849296401</v>
      </c>
      <c r="U208" s="29">
        <f t="shared" si="98"/>
        <v>1312.8582465620723</v>
      </c>
      <c r="V208" s="29">
        <f t="shared" si="90"/>
        <v>-0.32540000000000002</v>
      </c>
      <c r="W208" s="29">
        <f t="shared" si="91"/>
        <v>-0.4315478835978836</v>
      </c>
      <c r="X208" s="49">
        <f t="shared" si="92"/>
        <v>0.10614788359788357</v>
      </c>
      <c r="Y208" s="30"/>
      <c r="Z208" s="38">
        <f t="shared" si="96"/>
        <v>0.44025051663013909</v>
      </c>
      <c r="AA208" s="38">
        <f t="shared" si="102"/>
        <v>-3.8</v>
      </c>
    </row>
    <row r="209" spans="1:27">
      <c r="A209">
        <v>208</v>
      </c>
      <c r="B209" s="3">
        <v>-0.62770000000000004</v>
      </c>
      <c r="G209" s="29">
        <f t="shared" si="97"/>
        <v>439.77550539816582</v>
      </c>
      <c r="H209" s="29">
        <f t="shared" si="97"/>
        <v>440.83635927564325</v>
      </c>
      <c r="I209" s="29">
        <f t="shared" si="99"/>
        <v>-0.51560000000000006</v>
      </c>
      <c r="J209" s="29">
        <f t="shared" si="100"/>
        <v>-0.44135185185185188</v>
      </c>
      <c r="K209" s="54">
        <f t="shared" si="101"/>
        <v>-7.4248148148148174E-2</v>
      </c>
      <c r="L209" s="30"/>
      <c r="M209" s="38">
        <f t="shared" si="95"/>
        <v>0.45887672389115142</v>
      </c>
      <c r="N209" s="38">
        <f t="shared" si="103"/>
        <v>3.3250000000000002</v>
      </c>
      <c r="R209" s="13"/>
      <c r="T209" s="29">
        <f t="shared" si="98"/>
        <v>1316.0408081945045</v>
      </c>
      <c r="U209" s="29">
        <f t="shared" si="98"/>
        <v>1319.2233698269367</v>
      </c>
      <c r="V209" s="29">
        <f t="shared" si="90"/>
        <v>-0.42971666666666669</v>
      </c>
      <c r="W209" s="29">
        <f t="shared" si="91"/>
        <v>-0.39900714285714289</v>
      </c>
      <c r="X209" s="49">
        <f t="shared" si="92"/>
        <v>-3.0709523809523798E-2</v>
      </c>
      <c r="Y209" s="30"/>
      <c r="Z209" s="38">
        <f t="shared" si="96"/>
        <v>0.91439437507326815</v>
      </c>
      <c r="AA209" s="38">
        <f t="shared" si="102"/>
        <v>-3.8</v>
      </c>
    </row>
    <row r="210" spans="1:27">
      <c r="A210">
        <v>209</v>
      </c>
      <c r="B210" s="3">
        <v>-0.64329999999999998</v>
      </c>
      <c r="G210" s="29">
        <f t="shared" si="97"/>
        <v>441.89721315312062</v>
      </c>
      <c r="H210" s="29">
        <f t="shared" si="97"/>
        <v>442.95806703059804</v>
      </c>
      <c r="I210" s="29">
        <f t="shared" si="99"/>
        <v>-0.55186666666666673</v>
      </c>
      <c r="J210" s="29">
        <f t="shared" si="100"/>
        <v>-0.45708518518518521</v>
      </c>
      <c r="K210" s="54">
        <f t="shared" si="101"/>
        <v>-9.4781481481481522E-2</v>
      </c>
      <c r="L210" s="30"/>
      <c r="M210" s="38">
        <f t="shared" si="95"/>
        <v>-0.21959679144189606</v>
      </c>
      <c r="N210" s="38">
        <f t="shared" si="103"/>
        <v>3.3250000000000002</v>
      </c>
      <c r="R210" s="13"/>
      <c r="T210" s="29">
        <f t="shared" si="98"/>
        <v>1322.405931459369</v>
      </c>
      <c r="U210" s="29">
        <f t="shared" si="98"/>
        <v>1325.5884930918012</v>
      </c>
      <c r="V210" s="29">
        <f t="shared" si="90"/>
        <v>-0.28824999999999995</v>
      </c>
      <c r="W210" s="29">
        <f t="shared" si="91"/>
        <v>-0.37095449735449737</v>
      </c>
      <c r="X210" s="49">
        <f t="shared" si="92"/>
        <v>8.2704497354497419E-2</v>
      </c>
      <c r="Y210" s="30"/>
      <c r="Z210" s="38">
        <f t="shared" si="96"/>
        <v>0.96068294305811708</v>
      </c>
      <c r="AA210" s="38">
        <f t="shared" si="102"/>
        <v>-3.8</v>
      </c>
    </row>
    <row r="211" spans="1:27">
      <c r="A211">
        <v>210</v>
      </c>
      <c r="B211" s="3">
        <v>-0.60950000000000004</v>
      </c>
      <c r="G211" s="29">
        <f t="shared" si="97"/>
        <v>444.01892090807542</v>
      </c>
      <c r="H211" s="29">
        <f t="shared" si="97"/>
        <v>445.07977478555284</v>
      </c>
      <c r="I211" s="29">
        <f t="shared" si="99"/>
        <v>-0.47604999999999997</v>
      </c>
      <c r="J211" s="29">
        <f t="shared" si="100"/>
        <v>-0.45025740740740744</v>
      </c>
      <c r="K211" s="54">
        <f t="shared" si="101"/>
        <v>-2.5792592592592534E-2</v>
      </c>
      <c r="L211" s="30"/>
      <c r="M211" s="38">
        <f t="shared" si="95"/>
        <v>-0.79531852751274845</v>
      </c>
      <c r="N211" s="38">
        <f t="shared" si="103"/>
        <v>3.3250000000000002</v>
      </c>
      <c r="R211" s="13"/>
      <c r="T211" s="29">
        <f t="shared" si="98"/>
        <v>1328.7710547242334</v>
      </c>
      <c r="U211" s="29">
        <f t="shared" si="98"/>
        <v>1331.9536163566656</v>
      </c>
      <c r="V211" s="29">
        <f t="shared" si="90"/>
        <v>-0.25689999999999996</v>
      </c>
      <c r="W211" s="29">
        <f t="shared" si="91"/>
        <v>-0.32674179894179894</v>
      </c>
      <c r="X211" s="49">
        <f t="shared" si="92"/>
        <v>6.9841798941798983E-2</v>
      </c>
      <c r="Y211" s="30"/>
      <c r="Z211" s="38">
        <f t="shared" si="96"/>
        <v>0.55745728518443349</v>
      </c>
      <c r="AA211" s="38">
        <f t="shared" si="102"/>
        <v>-3.8</v>
      </c>
    </row>
    <row r="212" spans="1:27">
      <c r="A212">
        <v>211</v>
      </c>
      <c r="B212" s="3">
        <v>-0.49030000000000001</v>
      </c>
      <c r="G212" s="29">
        <f t="shared" ref="G212:H227" si="104">G211+2.1217077549548</f>
        <v>446.14062866303021</v>
      </c>
      <c r="H212" s="29">
        <f t="shared" si="104"/>
        <v>447.20148254050764</v>
      </c>
      <c r="I212" s="29">
        <f t="shared" si="99"/>
        <v>-0.56245000000000001</v>
      </c>
      <c r="J212" s="29">
        <f t="shared" si="100"/>
        <v>-0.42790185185185187</v>
      </c>
      <c r="K212" s="54">
        <f t="shared" si="101"/>
        <v>-0.13454814814814814</v>
      </c>
      <c r="L212" s="30"/>
      <c r="M212" s="38">
        <f t="shared" si="95"/>
        <v>-0.9989018855795373</v>
      </c>
      <c r="N212" s="38">
        <f t="shared" si="103"/>
        <v>3.3250000000000002</v>
      </c>
      <c r="R212" s="13"/>
      <c r="T212" s="29">
        <f t="shared" ref="T212:U227" si="105">T211+6.3651232648644</f>
        <v>1335.1361779890979</v>
      </c>
      <c r="U212" s="29">
        <f t="shared" si="105"/>
        <v>1338.3187396215301</v>
      </c>
      <c r="V212" s="29">
        <f t="shared" si="90"/>
        <v>-0.48663333333333331</v>
      </c>
      <c r="W212" s="29">
        <f t="shared" si="91"/>
        <v>-0.31734365079365079</v>
      </c>
      <c r="X212" s="49">
        <f t="shared" si="92"/>
        <v>-0.16928968253968252</v>
      </c>
      <c r="Y212" s="30"/>
      <c r="Z212" s="38">
        <f t="shared" si="96"/>
        <v>-0.10660883187465919</v>
      </c>
      <c r="AA212" s="38">
        <f t="shared" si="102"/>
        <v>-3.8</v>
      </c>
    </row>
    <row r="213" spans="1:27">
      <c r="A213">
        <v>212</v>
      </c>
      <c r="B213" s="3">
        <v>-0.2974</v>
      </c>
      <c r="G213" s="29">
        <f t="shared" si="104"/>
        <v>448.26233641798501</v>
      </c>
      <c r="H213" s="29">
        <f t="shared" si="104"/>
        <v>449.32319029546244</v>
      </c>
      <c r="I213" s="29">
        <f t="shared" si="99"/>
        <v>-0.50890000000000002</v>
      </c>
      <c r="J213" s="29">
        <f t="shared" si="100"/>
        <v>-0.41343518518518524</v>
      </c>
      <c r="K213" s="54">
        <f t="shared" si="101"/>
        <v>-9.546481481481478E-2</v>
      </c>
      <c r="L213" s="30"/>
      <c r="M213" s="38">
        <f t="shared" si="95"/>
        <v>-0.73508794982577985</v>
      </c>
      <c r="N213" s="38">
        <f t="shared" si="103"/>
        <v>3.3250000000000002</v>
      </c>
      <c r="R213" s="13"/>
      <c r="T213" s="29">
        <f t="shared" si="105"/>
        <v>1341.5013012539623</v>
      </c>
      <c r="U213" s="29">
        <f t="shared" si="105"/>
        <v>1344.6838628863945</v>
      </c>
      <c r="V213" s="29">
        <f t="shared" si="90"/>
        <v>-0.25123333333333336</v>
      </c>
      <c r="W213" s="29">
        <f t="shared" si="91"/>
        <v>-0.31520079365079362</v>
      </c>
      <c r="X213" s="49">
        <f t="shared" si="92"/>
        <v>6.3967460317460256E-2</v>
      </c>
      <c r="Y213" s="30"/>
      <c r="Z213" s="38">
        <f t="shared" si="96"/>
        <v>-0.7207914916744097</v>
      </c>
      <c r="AA213" s="38">
        <f t="shared" si="102"/>
        <v>-3.8</v>
      </c>
    </row>
    <row r="214" spans="1:27">
      <c r="A214">
        <v>213</v>
      </c>
      <c r="B214" s="3">
        <v>-0.27529999999999999</v>
      </c>
      <c r="G214" s="29">
        <f t="shared" si="104"/>
        <v>450.38404417293981</v>
      </c>
      <c r="H214" s="29">
        <f t="shared" si="104"/>
        <v>451.44489805041724</v>
      </c>
      <c r="I214" s="29">
        <f t="shared" si="99"/>
        <v>-0.36814999999999998</v>
      </c>
      <c r="J214" s="29">
        <f t="shared" si="100"/>
        <v>-0.37936851851851855</v>
      </c>
      <c r="K214" s="54">
        <f t="shared" si="101"/>
        <v>1.1218518518518572E-2</v>
      </c>
      <c r="L214" s="30"/>
      <c r="M214" s="38">
        <f t="shared" si="95"/>
        <v>-0.12731819275611389</v>
      </c>
      <c r="N214" s="38">
        <f t="shared" si="103"/>
        <v>3.3250000000000002</v>
      </c>
      <c r="R214" s="13"/>
      <c r="T214" s="29">
        <f t="shared" si="105"/>
        <v>1347.8664245188268</v>
      </c>
      <c r="U214" s="29">
        <f t="shared" si="105"/>
        <v>1351.048986151259</v>
      </c>
      <c r="V214" s="29">
        <f t="shared" si="90"/>
        <v>-0.32564285714285718</v>
      </c>
      <c r="W214" s="29">
        <f t="shared" si="91"/>
        <v>-0.31462857142857142</v>
      </c>
      <c r="X214" s="49">
        <f t="shared" si="92"/>
        <v>-1.1014285714285754E-2</v>
      </c>
      <c r="Y214" s="30"/>
      <c r="Z214" s="38">
        <f t="shared" si="96"/>
        <v>-0.99770780181458485</v>
      </c>
      <c r="AA214" s="38">
        <f t="shared" si="102"/>
        <v>-3.8</v>
      </c>
    </row>
    <row r="215" spans="1:27">
      <c r="A215">
        <v>214</v>
      </c>
      <c r="B215" s="3">
        <v>-0.41710000000000003</v>
      </c>
      <c r="G215" s="29">
        <f t="shared" si="104"/>
        <v>452.50575192789461</v>
      </c>
      <c r="H215" s="29">
        <f t="shared" si="104"/>
        <v>453.56660580537203</v>
      </c>
      <c r="I215" s="29">
        <f t="shared" si="99"/>
        <v>-0.22499999999999998</v>
      </c>
      <c r="J215" s="29">
        <f t="shared" si="100"/>
        <v>-0.36072037037037041</v>
      </c>
      <c r="K215" s="54">
        <f t="shared" si="101"/>
        <v>0.13572037037037044</v>
      </c>
      <c r="L215" s="30"/>
      <c r="M215" s="38">
        <f t="shared" si="95"/>
        <v>0.5400251616884062</v>
      </c>
      <c r="N215" s="38">
        <f t="shared" si="103"/>
        <v>3.3250000000000002</v>
      </c>
      <c r="R215" s="13"/>
      <c r="T215" s="29">
        <f t="shared" si="105"/>
        <v>1354.2315477836912</v>
      </c>
      <c r="U215" s="29">
        <f t="shared" si="105"/>
        <v>1357.4141094161234</v>
      </c>
      <c r="V215" s="29">
        <f t="shared" si="90"/>
        <v>-0.12690000000000001</v>
      </c>
      <c r="W215" s="29">
        <f t="shared" si="91"/>
        <v>-0.31549603174603175</v>
      </c>
      <c r="X215" s="49">
        <f t="shared" si="92"/>
        <v>0.18859603174603173</v>
      </c>
      <c r="Y215" s="30"/>
      <c r="Z215" s="38">
        <f t="shared" si="96"/>
        <v>-0.80778554319859841</v>
      </c>
      <c r="AA215" s="38">
        <f t="shared" si="102"/>
        <v>-3.8</v>
      </c>
    </row>
    <row r="216" spans="1:27">
      <c r="A216">
        <v>215</v>
      </c>
      <c r="B216" s="3">
        <v>-0.4672</v>
      </c>
      <c r="G216" s="29">
        <f t="shared" si="104"/>
        <v>454.62745968284941</v>
      </c>
      <c r="H216" s="29">
        <f t="shared" si="104"/>
        <v>455.68831356032683</v>
      </c>
      <c r="I216" s="29">
        <f t="shared" si="99"/>
        <v>-0.30730000000000002</v>
      </c>
      <c r="J216" s="29">
        <f t="shared" si="100"/>
        <v>-0.36753148148148151</v>
      </c>
      <c r="K216" s="54">
        <f t="shared" si="101"/>
        <v>6.0231481481481497E-2</v>
      </c>
      <c r="L216" s="30"/>
      <c r="M216" s="38">
        <f t="shared" si="95"/>
        <v>0.95468474126769087</v>
      </c>
      <c r="N216" s="38">
        <f t="shared" si="103"/>
        <v>3.3250000000000002</v>
      </c>
      <c r="R216" s="13"/>
      <c r="T216" s="29">
        <f t="shared" si="105"/>
        <v>1360.5966710485557</v>
      </c>
      <c r="U216" s="29">
        <f t="shared" si="105"/>
        <v>1363.7792326809879</v>
      </c>
      <c r="V216" s="29">
        <f t="shared" si="90"/>
        <v>-0.36541666666666667</v>
      </c>
      <c r="W216" s="29">
        <f t="shared" si="91"/>
        <v>-0.31917751322751325</v>
      </c>
      <c r="X216" s="49">
        <f t="shared" si="92"/>
        <v>-4.6239153439153413E-2</v>
      </c>
      <c r="Y216" s="30"/>
      <c r="Z216" s="38">
        <f t="shared" si="96"/>
        <v>-0.2398914513836789</v>
      </c>
      <c r="AA216" s="38">
        <f t="shared" si="102"/>
        <v>-3.8</v>
      </c>
    </row>
    <row r="217" spans="1:27">
      <c r="A217">
        <v>216</v>
      </c>
      <c r="B217" s="3">
        <v>-0.37690000000000001</v>
      </c>
      <c r="G217" s="29">
        <f t="shared" si="104"/>
        <v>456.7491674378042</v>
      </c>
      <c r="H217" s="29">
        <f t="shared" si="104"/>
        <v>457.81002131528163</v>
      </c>
      <c r="I217" s="29">
        <f t="shared" si="99"/>
        <v>-0.2056</v>
      </c>
      <c r="J217" s="29">
        <f t="shared" si="100"/>
        <v>-0.3641314814814815</v>
      </c>
      <c r="K217" s="54">
        <f t="shared" si="101"/>
        <v>0.1585314814814815</v>
      </c>
      <c r="L217" s="30"/>
      <c r="M217" s="38">
        <f t="shared" si="95"/>
        <v>0.92263672026879606</v>
      </c>
      <c r="N217" s="38">
        <f t="shared" si="103"/>
        <v>3.3250000000000002</v>
      </c>
      <c r="R217" s="13"/>
      <c r="T217" s="29">
        <f t="shared" si="105"/>
        <v>1366.9617943134201</v>
      </c>
      <c r="U217" s="29">
        <f t="shared" si="105"/>
        <v>1370.1443559458523</v>
      </c>
      <c r="V217" s="29">
        <f t="shared" si="90"/>
        <v>-0.30611428571428567</v>
      </c>
      <c r="W217" s="29">
        <f t="shared" si="91"/>
        <v>-0.30300343915343908</v>
      </c>
      <c r="X217" s="49">
        <f t="shared" si="92"/>
        <v>-3.1108465608465918E-3</v>
      </c>
      <c r="Y217" s="30"/>
      <c r="Z217" s="38">
        <f t="shared" si="96"/>
        <v>0.4402505166301835</v>
      </c>
      <c r="AA217" s="38">
        <f t="shared" si="102"/>
        <v>-3.8</v>
      </c>
    </row>
    <row r="218" spans="1:27">
      <c r="A218">
        <v>217</v>
      </c>
      <c r="B218" s="3">
        <v>-0.3221</v>
      </c>
      <c r="G218" s="29">
        <f t="shared" si="104"/>
        <v>458.870875192759</v>
      </c>
      <c r="H218" s="29">
        <f t="shared" si="104"/>
        <v>459.93172907023643</v>
      </c>
      <c r="I218" s="29">
        <f t="shared" si="99"/>
        <v>-0.20900000000000002</v>
      </c>
      <c r="J218" s="29">
        <f t="shared" si="100"/>
        <v>-0.3608703703703704</v>
      </c>
      <c r="K218" s="54">
        <f t="shared" si="101"/>
        <v>0.15187037037037038</v>
      </c>
      <c r="L218" s="30"/>
      <c r="M218" s="38">
        <f t="shared" si="95"/>
        <v>0.45887672389112011</v>
      </c>
      <c r="N218" s="38">
        <f t="shared" si="103"/>
        <v>3.3250000000000002</v>
      </c>
      <c r="R218" s="13"/>
      <c r="T218" s="29">
        <f t="shared" si="105"/>
        <v>1373.3269175782846</v>
      </c>
      <c r="U218" s="29">
        <f t="shared" si="105"/>
        <v>1376.5094792107168</v>
      </c>
      <c r="V218" s="29">
        <f t="shared" si="90"/>
        <v>-0.42456666666666659</v>
      </c>
      <c r="W218" s="29">
        <f t="shared" si="91"/>
        <v>-0.31518544973544965</v>
      </c>
      <c r="X218" s="49">
        <f t="shared" si="92"/>
        <v>-0.10938121693121694</v>
      </c>
      <c r="Y218" s="30"/>
      <c r="Z218" s="38">
        <f t="shared" si="96"/>
        <v>0.91439437507328813</v>
      </c>
      <c r="AA218" s="38">
        <f t="shared" si="102"/>
        <v>-3.8</v>
      </c>
    </row>
    <row r="219" spans="1:27">
      <c r="A219">
        <v>218</v>
      </c>
      <c r="B219" s="3">
        <v>-0.38829999999999998</v>
      </c>
      <c r="G219" s="29">
        <f t="shared" si="104"/>
        <v>460.9925829477138</v>
      </c>
      <c r="H219" s="29">
        <f t="shared" si="104"/>
        <v>462.05343682519123</v>
      </c>
      <c r="I219" s="29">
        <f t="shared" si="99"/>
        <v>-0.38403333333333328</v>
      </c>
      <c r="J219" s="29">
        <f t="shared" si="100"/>
        <v>-0.36722037037037036</v>
      </c>
      <c r="K219" s="54">
        <f t="shared" si="101"/>
        <v>-1.6812962962962918E-2</v>
      </c>
      <c r="L219" s="30"/>
      <c r="M219" s="38">
        <f t="shared" si="95"/>
        <v>-0.21959679144193051</v>
      </c>
      <c r="N219" s="38">
        <f t="shared" si="103"/>
        <v>3.3250000000000002</v>
      </c>
      <c r="R219" s="13"/>
      <c r="T219" s="29">
        <f t="shared" si="105"/>
        <v>1379.692040843149</v>
      </c>
      <c r="U219" s="29">
        <f t="shared" si="105"/>
        <v>1382.8746024755812</v>
      </c>
      <c r="V219" s="29">
        <f t="shared" si="90"/>
        <v>-0.29605714285714285</v>
      </c>
      <c r="W219" s="29">
        <f t="shared" si="91"/>
        <v>-0.30031772486772484</v>
      </c>
      <c r="X219" s="49">
        <f t="shared" si="92"/>
        <v>4.2605820105819925E-3</v>
      </c>
      <c r="Y219" s="30"/>
      <c r="Z219" s="38">
        <f t="shared" si="96"/>
        <v>0.96068294305810342</v>
      </c>
      <c r="AA219" s="38">
        <f t="shared" si="102"/>
        <v>-3.8</v>
      </c>
    </row>
    <row r="220" spans="1:27">
      <c r="A220">
        <v>219</v>
      </c>
      <c r="B220" s="3">
        <v>-0.48220000000000002</v>
      </c>
      <c r="G220" s="29">
        <f t="shared" si="104"/>
        <v>463.1142907026686</v>
      </c>
      <c r="H220" s="29">
        <f t="shared" si="104"/>
        <v>464.17514458014602</v>
      </c>
      <c r="I220" s="29">
        <f t="shared" si="99"/>
        <v>-0.53734999999999999</v>
      </c>
      <c r="J220" s="29">
        <f t="shared" si="100"/>
        <v>-0.39261481481481481</v>
      </c>
      <c r="K220" s="54">
        <f t="shared" si="101"/>
        <v>-0.14473518518518519</v>
      </c>
      <c r="L220" s="30"/>
      <c r="M220" s="38">
        <f t="shared" si="95"/>
        <v>-0.79531852751270093</v>
      </c>
      <c r="N220" s="38">
        <f t="shared" si="103"/>
        <v>3.3250000000000002</v>
      </c>
      <c r="R220" s="13"/>
      <c r="T220" s="29">
        <f t="shared" si="105"/>
        <v>1386.0571641080135</v>
      </c>
      <c r="U220" s="29">
        <f t="shared" si="105"/>
        <v>1389.2397257404457</v>
      </c>
      <c r="V220" s="29">
        <f t="shared" si="90"/>
        <v>-0.29003333333333337</v>
      </c>
      <c r="W220" s="29">
        <f t="shared" si="91"/>
        <v>-0.31359920634920635</v>
      </c>
      <c r="X220" s="49">
        <f t="shared" si="92"/>
        <v>2.3565873015872985E-2</v>
      </c>
      <c r="Y220" s="30"/>
      <c r="Z220" s="38">
        <f t="shared" si="96"/>
        <v>0.55745728518439241</v>
      </c>
      <c r="AA220" s="38">
        <f t="shared" si="102"/>
        <v>-3.8</v>
      </c>
    </row>
    <row r="221" spans="1:27">
      <c r="A221">
        <v>220</v>
      </c>
      <c r="B221" s="3">
        <v>-0.51939999999999997</v>
      </c>
      <c r="G221" s="29">
        <f t="shared" si="104"/>
        <v>465.2359984576234</v>
      </c>
      <c r="H221" s="29">
        <f t="shared" si="104"/>
        <v>466.29685233510082</v>
      </c>
      <c r="I221" s="29">
        <f t="shared" si="99"/>
        <v>-0.53184999999999993</v>
      </c>
      <c r="J221" s="29">
        <f t="shared" si="100"/>
        <v>-0.40973703703703701</v>
      </c>
      <c r="K221" s="54">
        <f t="shared" si="101"/>
        <v>-0.12211296296296292</v>
      </c>
      <c r="L221" s="30"/>
      <c r="M221" s="38">
        <f t="shared" si="95"/>
        <v>-0.9989018855795383</v>
      </c>
      <c r="N221" s="38">
        <f t="shared" si="103"/>
        <v>3.3250000000000002</v>
      </c>
      <c r="R221" s="13"/>
      <c r="T221" s="29">
        <f t="shared" si="105"/>
        <v>1392.4222873728779</v>
      </c>
      <c r="U221" s="29">
        <f t="shared" si="105"/>
        <v>1395.6048490053101</v>
      </c>
      <c r="V221" s="29">
        <f t="shared" si="90"/>
        <v>-0.34106666666666663</v>
      </c>
      <c r="W221" s="29">
        <f t="shared" si="91"/>
        <v>-0.28393703703703704</v>
      </c>
      <c r="X221" s="49">
        <f t="shared" si="92"/>
        <v>-5.7129629629629586E-2</v>
      </c>
      <c r="Y221" s="30"/>
      <c r="Z221" s="38">
        <f t="shared" si="96"/>
        <v>-0.10660883187472255</v>
      </c>
      <c r="AA221" s="38">
        <f t="shared" si="102"/>
        <v>-3.8</v>
      </c>
    </row>
    <row r="222" spans="1:27">
      <c r="A222">
        <v>221</v>
      </c>
      <c r="B222" s="3">
        <v>-0.48880000000000001</v>
      </c>
      <c r="G222" s="29">
        <f t="shared" si="104"/>
        <v>467.35770621257819</v>
      </c>
      <c r="H222" s="29">
        <f t="shared" si="104"/>
        <v>468.41856009005562</v>
      </c>
      <c r="I222" s="29">
        <f t="shared" si="99"/>
        <v>-0.47954999999999998</v>
      </c>
      <c r="J222" s="29">
        <f t="shared" si="100"/>
        <v>-0.42681481481481476</v>
      </c>
      <c r="K222" s="54">
        <f t="shared" si="101"/>
        <v>-5.2735185185185218E-2</v>
      </c>
      <c r="L222" s="30"/>
      <c r="M222" s="38">
        <f t="shared" si="95"/>
        <v>-0.73508794982583303</v>
      </c>
      <c r="N222" s="38">
        <f t="shared" si="103"/>
        <v>3.3250000000000002</v>
      </c>
      <c r="R222" s="13"/>
      <c r="T222" s="29">
        <f t="shared" si="105"/>
        <v>1398.7874106377424</v>
      </c>
      <c r="U222" s="29">
        <f t="shared" si="105"/>
        <v>1401.9699722701746</v>
      </c>
      <c r="V222" s="29">
        <f t="shared" si="90"/>
        <v>-0.36087142857142857</v>
      </c>
      <c r="W222" s="29">
        <f t="shared" si="91"/>
        <v>-0.26545211640211636</v>
      </c>
      <c r="X222" s="49">
        <f t="shared" si="92"/>
        <v>-9.5419312169312209E-2</v>
      </c>
      <c r="Y222" s="30"/>
      <c r="Z222" s="38">
        <f t="shared" si="96"/>
        <v>-0.72079149167445389</v>
      </c>
      <c r="AA222" s="38">
        <f t="shared" si="102"/>
        <v>-3.8</v>
      </c>
    </row>
    <row r="223" spans="1:27">
      <c r="A223">
        <v>222</v>
      </c>
      <c r="B223" s="3">
        <v>-0.44340000000000002</v>
      </c>
      <c r="G223" s="29">
        <f t="shared" si="104"/>
        <v>469.47941396753299</v>
      </c>
      <c r="H223" s="29">
        <f t="shared" si="104"/>
        <v>470.54026784501042</v>
      </c>
      <c r="I223" s="29">
        <f t="shared" si="99"/>
        <v>-0.42530000000000001</v>
      </c>
      <c r="J223" s="29">
        <f t="shared" si="100"/>
        <v>-0.44499259259259261</v>
      </c>
      <c r="K223" s="54">
        <f t="shared" si="101"/>
        <v>1.9692592592592595E-2</v>
      </c>
      <c r="L223" s="30"/>
      <c r="M223" s="38">
        <f t="shared" si="95"/>
        <v>-0.12731819275596612</v>
      </c>
      <c r="N223" s="38">
        <f t="shared" si="103"/>
        <v>3.3250000000000002</v>
      </c>
      <c r="R223" s="13"/>
      <c r="T223" s="29">
        <f t="shared" si="105"/>
        <v>1405.1525339026068</v>
      </c>
      <c r="U223" s="29">
        <f t="shared" si="105"/>
        <v>1408.335095535039</v>
      </c>
      <c r="V223" s="29">
        <f t="shared" ref="V223:V286" si="106">AVERAGEIFS(TempDev,Year,"&gt;"&amp;T223,Year,"&lt;="&amp;T224)</f>
        <v>-0.19183333333333333</v>
      </c>
      <c r="W223" s="29">
        <f t="shared" ref="W223:W286" si="107">AVERAGE(V219:V227)</f>
        <v>-0.25491137566137562</v>
      </c>
      <c r="X223" s="49">
        <f t="shared" ref="X223:X286" si="108">V223-W223</f>
        <v>6.3078042328042289E-2</v>
      </c>
      <c r="Y223" s="30"/>
      <c r="Z223" s="38">
        <f t="shared" si="96"/>
        <v>-0.99770780181458729</v>
      </c>
      <c r="AA223" s="38">
        <f t="shared" si="102"/>
        <v>-3.8</v>
      </c>
    </row>
    <row r="224" spans="1:27">
      <c r="A224">
        <v>223</v>
      </c>
      <c r="B224" s="3">
        <v>-0.44309999999999999</v>
      </c>
      <c r="G224" s="29">
        <f t="shared" si="104"/>
        <v>471.60112172248779</v>
      </c>
      <c r="H224" s="29">
        <f t="shared" si="104"/>
        <v>472.66197559996522</v>
      </c>
      <c r="I224" s="29">
        <f t="shared" si="99"/>
        <v>-0.45355000000000001</v>
      </c>
      <c r="J224" s="29">
        <f t="shared" si="100"/>
        <v>-0.44616111111111117</v>
      </c>
      <c r="K224" s="54">
        <f t="shared" si="101"/>
        <v>-7.3888888888888338E-3</v>
      </c>
      <c r="L224" s="30"/>
      <c r="M224" s="38">
        <f t="shared" si="95"/>
        <v>0.5400251616883881</v>
      </c>
      <c r="N224" s="38">
        <f t="shared" si="103"/>
        <v>3.3250000000000002</v>
      </c>
      <c r="R224" s="13"/>
      <c r="T224" s="29">
        <f t="shared" si="105"/>
        <v>1411.5176571674713</v>
      </c>
      <c r="U224" s="29">
        <f t="shared" si="105"/>
        <v>1414.7002187999035</v>
      </c>
      <c r="V224" s="29">
        <f t="shared" si="106"/>
        <v>-0.24643333333333331</v>
      </c>
      <c r="W224" s="29">
        <f t="shared" si="107"/>
        <v>-0.2562335978835979</v>
      </c>
      <c r="X224" s="49">
        <f t="shared" si="108"/>
        <v>9.8002645502645869E-3</v>
      </c>
      <c r="Y224" s="30"/>
      <c r="Z224" s="38">
        <f t="shared" si="96"/>
        <v>-0.80778554319857754</v>
      </c>
      <c r="AA224" s="38">
        <f t="shared" si="102"/>
        <v>-3.8</v>
      </c>
    </row>
    <row r="225" spans="1:27">
      <c r="A225">
        <v>224</v>
      </c>
      <c r="B225" s="3">
        <v>-0.43840000000000001</v>
      </c>
      <c r="G225" s="29">
        <f t="shared" si="104"/>
        <v>473.72282947744259</v>
      </c>
      <c r="H225" s="29">
        <f t="shared" si="104"/>
        <v>474.78368335492002</v>
      </c>
      <c r="I225" s="29">
        <f t="shared" si="99"/>
        <v>-0.46140000000000003</v>
      </c>
      <c r="J225" s="29">
        <f t="shared" si="100"/>
        <v>-0.43092222222222226</v>
      </c>
      <c r="K225" s="54">
        <f t="shared" si="101"/>
        <v>-3.047777777777777E-2</v>
      </c>
      <c r="L225" s="30"/>
      <c r="M225" s="38">
        <f t="shared" si="95"/>
        <v>0.95468474126766756</v>
      </c>
      <c r="N225" s="38">
        <f t="shared" si="103"/>
        <v>3.3250000000000002</v>
      </c>
      <c r="R225" s="13"/>
      <c r="T225" s="29">
        <f t="shared" si="105"/>
        <v>1417.8827804323357</v>
      </c>
      <c r="U225" s="29">
        <f t="shared" si="105"/>
        <v>1421.0653420647679</v>
      </c>
      <c r="V225" s="29">
        <f t="shared" si="106"/>
        <v>-9.8457142857142868E-2</v>
      </c>
      <c r="W225" s="29">
        <f t="shared" si="107"/>
        <v>-0.27803915343915342</v>
      </c>
      <c r="X225" s="49">
        <f t="shared" si="108"/>
        <v>0.17958201058201056</v>
      </c>
      <c r="Y225" s="30"/>
      <c r="Z225" s="38">
        <f t="shared" si="96"/>
        <v>-0.23989145138362394</v>
      </c>
      <c r="AA225" s="38">
        <f t="shared" si="102"/>
        <v>-3.8</v>
      </c>
    </row>
    <row r="226" spans="1:27">
      <c r="A226">
        <v>225</v>
      </c>
      <c r="B226" s="3">
        <v>-0.44519999999999998</v>
      </c>
      <c r="G226" s="29">
        <f t="shared" si="104"/>
        <v>475.84453723239739</v>
      </c>
      <c r="H226" s="29">
        <f t="shared" si="104"/>
        <v>476.90539110987481</v>
      </c>
      <c r="I226" s="29">
        <f t="shared" si="99"/>
        <v>-0.35929999999999995</v>
      </c>
      <c r="J226" s="29">
        <f t="shared" si="100"/>
        <v>-0.42482222222222221</v>
      </c>
      <c r="K226" s="54">
        <f t="shared" si="101"/>
        <v>6.5522222222222259E-2</v>
      </c>
      <c r="L226" s="30"/>
      <c r="M226" s="38">
        <f t="shared" si="95"/>
        <v>0.92263672026873855</v>
      </c>
      <c r="N226" s="38">
        <f t="shared" si="103"/>
        <v>3.3250000000000002</v>
      </c>
      <c r="R226" s="13"/>
      <c r="T226" s="29">
        <f t="shared" si="105"/>
        <v>1424.2479036972002</v>
      </c>
      <c r="U226" s="29">
        <f t="shared" si="105"/>
        <v>1427.4304653296324</v>
      </c>
      <c r="V226" s="29">
        <f t="shared" si="106"/>
        <v>-0.13975000000000001</v>
      </c>
      <c r="W226" s="29">
        <f t="shared" si="107"/>
        <v>-0.31464761904761906</v>
      </c>
      <c r="X226" s="49">
        <f t="shared" si="108"/>
        <v>0.17489761904761905</v>
      </c>
      <c r="Y226" s="30"/>
      <c r="Z226" s="38">
        <f t="shared" si="96"/>
        <v>0.44025051663022158</v>
      </c>
      <c r="AA226" s="38">
        <f t="shared" si="102"/>
        <v>-3.8</v>
      </c>
    </row>
    <row r="227" spans="1:27">
      <c r="A227">
        <v>226</v>
      </c>
      <c r="B227" s="3">
        <v>-0.438</v>
      </c>
      <c r="G227" s="29">
        <f t="shared" si="104"/>
        <v>477.96624498735218</v>
      </c>
      <c r="H227" s="29">
        <f t="shared" si="104"/>
        <v>479.02709886482961</v>
      </c>
      <c r="I227" s="29">
        <f t="shared" si="99"/>
        <v>-0.37259999999999999</v>
      </c>
      <c r="J227" s="29">
        <f t="shared" si="100"/>
        <v>-0.43018333333333336</v>
      </c>
      <c r="K227" s="54">
        <f t="shared" si="101"/>
        <v>5.7583333333333375E-2</v>
      </c>
      <c r="L227" s="30"/>
      <c r="M227" s="38">
        <f t="shared" si="95"/>
        <v>0.45887672389113926</v>
      </c>
      <c r="N227" s="38">
        <f t="shared" si="103"/>
        <v>3.3250000000000002</v>
      </c>
      <c r="R227" s="13"/>
      <c r="T227" s="29">
        <f t="shared" si="105"/>
        <v>1430.6130269620646</v>
      </c>
      <c r="U227" s="29">
        <f t="shared" si="105"/>
        <v>1433.7955885944968</v>
      </c>
      <c r="V227" s="29">
        <f t="shared" si="106"/>
        <v>-0.32969999999999994</v>
      </c>
      <c r="W227" s="29">
        <f t="shared" si="107"/>
        <v>-0.34354523809523813</v>
      </c>
      <c r="X227" s="49">
        <f t="shared" si="108"/>
        <v>1.3845238095238188E-2</v>
      </c>
      <c r="Y227" s="30"/>
      <c r="Z227" s="38">
        <f t="shared" si="96"/>
        <v>0.91439437507330823</v>
      </c>
      <c r="AA227" s="38">
        <f t="shared" si="102"/>
        <v>-3.8</v>
      </c>
    </row>
    <row r="228" spans="1:27">
      <c r="A228">
        <v>227</v>
      </c>
      <c r="B228" s="3">
        <v>-0.35820000000000002</v>
      </c>
      <c r="G228" s="29">
        <f t="shared" ref="G228:H243" si="109">G227+2.1217077549548</f>
        <v>480.08795274230698</v>
      </c>
      <c r="H228" s="29">
        <f t="shared" si="109"/>
        <v>481.14880661978441</v>
      </c>
      <c r="I228" s="29">
        <f t="shared" si="99"/>
        <v>-0.39455000000000001</v>
      </c>
      <c r="J228" s="29">
        <f t="shared" si="100"/>
        <v>-0.43746666666666667</v>
      </c>
      <c r="K228" s="54">
        <f t="shared" si="101"/>
        <v>4.2916666666666659E-2</v>
      </c>
      <c r="L228" s="30"/>
      <c r="M228" s="38">
        <f t="shared" si="95"/>
        <v>-0.21959679144185401</v>
      </c>
      <c r="N228" s="38">
        <f t="shared" si="103"/>
        <v>3.3250000000000002</v>
      </c>
      <c r="R228" s="13"/>
      <c r="T228" s="29">
        <f t="shared" ref="T228:U243" si="110">T227+6.3651232648644</f>
        <v>1436.9781502269291</v>
      </c>
      <c r="U228" s="29">
        <f t="shared" si="110"/>
        <v>1440.1607118593613</v>
      </c>
      <c r="V228" s="29">
        <f t="shared" si="106"/>
        <v>-0.30795714285714287</v>
      </c>
      <c r="W228" s="29">
        <f t="shared" si="107"/>
        <v>-0.39201746031746032</v>
      </c>
      <c r="X228" s="49">
        <f t="shared" si="108"/>
        <v>8.4060317460317446E-2</v>
      </c>
      <c r="Y228" s="30"/>
      <c r="Z228" s="38">
        <f t="shared" si="96"/>
        <v>0.96068294305808766</v>
      </c>
      <c r="AA228" s="38">
        <f t="shared" si="102"/>
        <v>-3.8</v>
      </c>
    </row>
    <row r="229" spans="1:27">
      <c r="A229">
        <v>228</v>
      </c>
      <c r="B229" s="3">
        <v>-0.28189999999999998</v>
      </c>
      <c r="G229" s="29">
        <f t="shared" si="109"/>
        <v>482.20966049726178</v>
      </c>
      <c r="H229" s="29">
        <f t="shared" si="109"/>
        <v>483.27051437473921</v>
      </c>
      <c r="I229" s="29">
        <f t="shared" si="99"/>
        <v>-0.4002</v>
      </c>
      <c r="J229" s="29">
        <f t="shared" si="100"/>
        <v>-0.43281666666666668</v>
      </c>
      <c r="K229" s="54">
        <f t="shared" si="101"/>
        <v>3.2616666666666683E-2</v>
      </c>
      <c r="L229" s="30"/>
      <c r="M229" s="38">
        <f t="shared" si="95"/>
        <v>-0.79531852751272225</v>
      </c>
      <c r="N229" s="38">
        <f t="shared" si="103"/>
        <v>3.3250000000000002</v>
      </c>
      <c r="R229" s="13"/>
      <c r="T229" s="29">
        <f t="shared" si="110"/>
        <v>1443.3432734917935</v>
      </c>
      <c r="U229" s="29">
        <f t="shared" si="110"/>
        <v>1446.5258351242258</v>
      </c>
      <c r="V229" s="29">
        <f t="shared" si="106"/>
        <v>-0.4862833333333334</v>
      </c>
      <c r="W229" s="29">
        <f t="shared" si="107"/>
        <v>-0.41918042328042326</v>
      </c>
      <c r="X229" s="49">
        <f t="shared" si="108"/>
        <v>-6.7102910052910136E-2</v>
      </c>
      <c r="Y229" s="30"/>
      <c r="Z229" s="38">
        <f t="shared" si="96"/>
        <v>0.55745728518435134</v>
      </c>
      <c r="AA229" s="38">
        <f t="shared" si="102"/>
        <v>-3.8</v>
      </c>
    </row>
    <row r="230" spans="1:27">
      <c r="A230">
        <v>229</v>
      </c>
      <c r="B230" s="3">
        <v>-0.31950000000000001</v>
      </c>
      <c r="G230" s="29">
        <f t="shared" si="109"/>
        <v>484.33136825221658</v>
      </c>
      <c r="H230" s="29">
        <f t="shared" si="109"/>
        <v>485.39222212969401</v>
      </c>
      <c r="I230" s="29">
        <f t="shared" si="99"/>
        <v>-0.47694999999999999</v>
      </c>
      <c r="J230" s="29">
        <f t="shared" si="100"/>
        <v>-0.41717222222222222</v>
      </c>
      <c r="K230" s="54">
        <f t="shared" si="101"/>
        <v>-5.9777777777777763E-2</v>
      </c>
      <c r="L230" s="30"/>
      <c r="M230" s="38">
        <f t="shared" si="95"/>
        <v>-0.99890188557953663</v>
      </c>
      <c r="N230" s="38">
        <f t="shared" si="103"/>
        <v>3.3250000000000002</v>
      </c>
      <c r="R230" s="13"/>
      <c r="T230" s="29">
        <f t="shared" si="110"/>
        <v>1449.708396756658</v>
      </c>
      <c r="U230" s="29">
        <f t="shared" si="110"/>
        <v>1452.8909583890902</v>
      </c>
      <c r="V230" s="29">
        <f t="shared" si="106"/>
        <v>-0.67054285714285722</v>
      </c>
      <c r="W230" s="29">
        <f t="shared" si="107"/>
        <v>-0.46622592592592593</v>
      </c>
      <c r="X230" s="49">
        <f t="shared" si="108"/>
        <v>-0.20431693121693129</v>
      </c>
      <c r="Y230" s="30"/>
      <c r="Z230" s="38">
        <f t="shared" si="96"/>
        <v>-0.10660883187476468</v>
      </c>
      <c r="AA230" s="38">
        <f t="shared" si="102"/>
        <v>-3.8</v>
      </c>
    </row>
    <row r="231" spans="1:27">
      <c r="A231">
        <v>230</v>
      </c>
      <c r="B231" s="3">
        <v>-0.39169999999999999</v>
      </c>
      <c r="G231" s="29">
        <f t="shared" si="109"/>
        <v>486.45307600717138</v>
      </c>
      <c r="H231" s="29">
        <f t="shared" si="109"/>
        <v>487.5139298846488</v>
      </c>
      <c r="I231" s="29">
        <f t="shared" si="99"/>
        <v>-0.52780000000000005</v>
      </c>
      <c r="J231" s="29">
        <f t="shared" si="100"/>
        <v>-0.41916851851851855</v>
      </c>
      <c r="K231" s="54">
        <f t="shared" si="101"/>
        <v>-0.1086314814814815</v>
      </c>
      <c r="L231" s="30"/>
      <c r="M231" s="38">
        <f t="shared" si="95"/>
        <v>-0.73508794982580905</v>
      </c>
      <c r="N231" s="38">
        <f t="shared" si="103"/>
        <v>3.3250000000000002</v>
      </c>
      <c r="R231" s="13"/>
      <c r="T231" s="29">
        <f t="shared" si="110"/>
        <v>1456.0735200215224</v>
      </c>
      <c r="U231" s="29">
        <f t="shared" si="110"/>
        <v>1459.2560816539547</v>
      </c>
      <c r="V231" s="29">
        <f t="shared" si="106"/>
        <v>-0.62095</v>
      </c>
      <c r="W231" s="29">
        <f t="shared" si="107"/>
        <v>-0.4797203703703703</v>
      </c>
      <c r="X231" s="49">
        <f t="shared" si="108"/>
        <v>-0.1412296296296297</v>
      </c>
      <c r="Y231" s="30"/>
      <c r="Z231" s="38">
        <f t="shared" si="96"/>
        <v>-0.72079149167448819</v>
      </c>
      <c r="AA231" s="38">
        <f t="shared" si="102"/>
        <v>-3.8</v>
      </c>
    </row>
    <row r="232" spans="1:27">
      <c r="A232">
        <v>231</v>
      </c>
      <c r="B232" s="3">
        <v>-0.34300000000000003</v>
      </c>
      <c r="G232" s="29">
        <f t="shared" si="109"/>
        <v>488.57478376212617</v>
      </c>
      <c r="H232" s="29">
        <f t="shared" si="109"/>
        <v>489.6356376396036</v>
      </c>
      <c r="I232" s="29">
        <f t="shared" si="99"/>
        <v>-0.49085000000000001</v>
      </c>
      <c r="J232" s="29">
        <f t="shared" si="100"/>
        <v>-0.42666296296296302</v>
      </c>
      <c r="K232" s="54">
        <f t="shared" si="101"/>
        <v>-6.4187037037036987E-2</v>
      </c>
      <c r="L232" s="30"/>
      <c r="M232" s="38">
        <f t="shared" si="95"/>
        <v>-0.12731819275604389</v>
      </c>
      <c r="N232" s="38">
        <f t="shared" si="103"/>
        <v>3.3250000000000002</v>
      </c>
      <c r="R232" s="13"/>
      <c r="T232" s="29">
        <f t="shared" si="110"/>
        <v>1462.4386432863869</v>
      </c>
      <c r="U232" s="29">
        <f t="shared" si="110"/>
        <v>1465.6212049188191</v>
      </c>
      <c r="V232" s="29">
        <f t="shared" si="106"/>
        <v>-0.62808333333333322</v>
      </c>
      <c r="W232" s="29">
        <f t="shared" si="107"/>
        <v>-0.4727425925925926</v>
      </c>
      <c r="X232" s="49">
        <f t="shared" si="108"/>
        <v>-0.15534074074074061</v>
      </c>
      <c r="Y232" s="30"/>
      <c r="Z232" s="38">
        <f t="shared" si="96"/>
        <v>-0.99770780181459062</v>
      </c>
      <c r="AA232" s="38">
        <f t="shared" si="102"/>
        <v>-3.8</v>
      </c>
    </row>
    <row r="233" spans="1:27">
      <c r="A233">
        <v>232</v>
      </c>
      <c r="B233" s="3">
        <v>-0.25309999999999999</v>
      </c>
      <c r="G233" s="29">
        <f t="shared" si="109"/>
        <v>490.69649151708097</v>
      </c>
      <c r="H233" s="29">
        <f t="shared" si="109"/>
        <v>491.7573453945584</v>
      </c>
      <c r="I233" s="29">
        <f t="shared" si="99"/>
        <v>-0.41170000000000001</v>
      </c>
      <c r="J233" s="29">
        <f t="shared" si="100"/>
        <v>-0.44132962962962963</v>
      </c>
      <c r="K233" s="54">
        <f t="shared" si="101"/>
        <v>2.9629629629629617E-2</v>
      </c>
      <c r="L233" s="30"/>
      <c r="M233" s="38">
        <f t="shared" si="95"/>
        <v>0.54002516168841774</v>
      </c>
      <c r="N233" s="38">
        <f t="shared" si="103"/>
        <v>3.3250000000000002</v>
      </c>
      <c r="R233" s="13"/>
      <c r="T233" s="29">
        <f t="shared" si="110"/>
        <v>1468.8037665512513</v>
      </c>
      <c r="U233" s="29">
        <f t="shared" si="110"/>
        <v>1471.9863281836836</v>
      </c>
      <c r="V233" s="29">
        <f t="shared" si="106"/>
        <v>-0.4909</v>
      </c>
      <c r="W233" s="29">
        <f t="shared" si="107"/>
        <v>-0.51057328042328043</v>
      </c>
      <c r="X233" s="49">
        <f t="shared" si="108"/>
        <v>1.9673280423280426E-2</v>
      </c>
      <c r="Y233" s="30"/>
      <c r="Z233" s="38">
        <f t="shared" si="96"/>
        <v>-0.80778554319854001</v>
      </c>
      <c r="AA233" s="38">
        <f t="shared" si="102"/>
        <v>-3.8</v>
      </c>
    </row>
    <row r="234" spans="1:27">
      <c r="A234">
        <v>233</v>
      </c>
      <c r="B234" s="3">
        <v>-0.32319999999999999</v>
      </c>
      <c r="G234" s="29">
        <f t="shared" si="109"/>
        <v>492.81819927203577</v>
      </c>
      <c r="H234" s="29">
        <f t="shared" si="109"/>
        <v>493.8790531495132</v>
      </c>
      <c r="I234" s="29">
        <f t="shared" si="99"/>
        <v>-0.3206</v>
      </c>
      <c r="J234" s="29">
        <f t="shared" si="100"/>
        <v>-0.44076296296296302</v>
      </c>
      <c r="K234" s="54">
        <f t="shared" si="101"/>
        <v>0.12016296296296303</v>
      </c>
      <c r="L234" s="30"/>
      <c r="M234" s="38">
        <f t="shared" si="95"/>
        <v>0.95468474126767799</v>
      </c>
      <c r="N234" s="38">
        <f t="shared" si="103"/>
        <v>3.3250000000000002</v>
      </c>
      <c r="R234" s="13"/>
      <c r="T234" s="29">
        <f t="shared" si="110"/>
        <v>1475.1688898161158</v>
      </c>
      <c r="U234" s="29">
        <f t="shared" si="110"/>
        <v>1478.351451448548</v>
      </c>
      <c r="V234" s="29">
        <f t="shared" si="106"/>
        <v>-0.52186666666666659</v>
      </c>
      <c r="W234" s="29">
        <f t="shared" si="107"/>
        <v>-0.51542698412698418</v>
      </c>
      <c r="X234" s="49">
        <f t="shared" si="108"/>
        <v>-6.439682539682412E-3</v>
      </c>
      <c r="Y234" s="30"/>
      <c r="Z234" s="38">
        <f t="shared" si="96"/>
        <v>-0.2398914513835759</v>
      </c>
      <c r="AA234" s="38">
        <f t="shared" si="102"/>
        <v>-3.8</v>
      </c>
    </row>
    <row r="235" spans="1:27">
      <c r="A235">
        <v>234</v>
      </c>
      <c r="B235" s="3">
        <v>-0.54600000000000004</v>
      </c>
      <c r="G235" s="29">
        <f t="shared" si="109"/>
        <v>494.93990702699057</v>
      </c>
      <c r="H235" s="29">
        <f t="shared" si="109"/>
        <v>496.000760904468</v>
      </c>
      <c r="I235" s="29">
        <f t="shared" si="99"/>
        <v>-0.37726666666666669</v>
      </c>
      <c r="J235" s="29">
        <f t="shared" si="100"/>
        <v>-0.43476296296296302</v>
      </c>
      <c r="K235" s="54">
        <f t="shared" si="101"/>
        <v>5.7496296296296323E-2</v>
      </c>
      <c r="L235" s="30"/>
      <c r="M235" s="38">
        <f t="shared" si="95"/>
        <v>0.92263672026876875</v>
      </c>
      <c r="N235" s="38">
        <f t="shared" si="103"/>
        <v>3.3250000000000002</v>
      </c>
      <c r="R235" s="13"/>
      <c r="T235" s="29">
        <f t="shared" si="110"/>
        <v>1481.5340130809802</v>
      </c>
      <c r="U235" s="29">
        <f t="shared" si="110"/>
        <v>1484.7165747134125</v>
      </c>
      <c r="V235" s="29">
        <f t="shared" si="106"/>
        <v>-0.26119999999999993</v>
      </c>
      <c r="W235" s="29">
        <f t="shared" si="107"/>
        <v>-0.49308571428571429</v>
      </c>
      <c r="X235" s="49">
        <f t="shared" si="108"/>
        <v>0.23188571428571436</v>
      </c>
      <c r="Y235" s="30"/>
      <c r="Z235" s="38">
        <f t="shared" si="96"/>
        <v>0.44025051663026599</v>
      </c>
      <c r="AA235" s="38">
        <f t="shared" si="102"/>
        <v>-3.8</v>
      </c>
    </row>
    <row r="236" spans="1:27">
      <c r="A236">
        <v>235</v>
      </c>
      <c r="B236" s="3">
        <v>-0.76280000000000003</v>
      </c>
      <c r="G236" s="29">
        <f t="shared" si="109"/>
        <v>497.06161478194537</v>
      </c>
      <c r="H236" s="29">
        <f t="shared" si="109"/>
        <v>498.12246865942279</v>
      </c>
      <c r="I236" s="29">
        <f t="shared" si="99"/>
        <v>-0.44005</v>
      </c>
      <c r="J236" s="29">
        <f t="shared" si="100"/>
        <v>-0.43641851851851854</v>
      </c>
      <c r="K236" s="54">
        <f t="shared" si="101"/>
        <v>-3.6314814814814578E-3</v>
      </c>
      <c r="L236" s="30"/>
      <c r="M236" s="38">
        <f t="shared" si="95"/>
        <v>0.4588767238911079</v>
      </c>
      <c r="N236" s="38">
        <f t="shared" si="103"/>
        <v>3.3250000000000002</v>
      </c>
      <c r="R236" s="13"/>
      <c r="T236" s="29">
        <f t="shared" si="110"/>
        <v>1487.8991363458447</v>
      </c>
      <c r="U236" s="29">
        <f t="shared" si="110"/>
        <v>1491.0816979782769</v>
      </c>
      <c r="V236" s="29">
        <f t="shared" si="106"/>
        <v>-0.26689999999999997</v>
      </c>
      <c r="W236" s="29">
        <f t="shared" si="107"/>
        <v>-0.47856534391534389</v>
      </c>
      <c r="X236" s="49">
        <f t="shared" si="108"/>
        <v>0.21166534391534392</v>
      </c>
      <c r="Y236" s="30"/>
      <c r="Z236" s="38">
        <f t="shared" si="96"/>
        <v>0.91439437507332821</v>
      </c>
      <c r="AA236" s="38">
        <f t="shared" si="102"/>
        <v>-3.8</v>
      </c>
    </row>
    <row r="237" spans="1:27">
      <c r="A237">
        <v>236</v>
      </c>
      <c r="B237" s="3">
        <v>-0.72529999999999994</v>
      </c>
      <c r="G237" s="29">
        <f t="shared" si="109"/>
        <v>499.18332253690016</v>
      </c>
      <c r="H237" s="29">
        <f t="shared" si="109"/>
        <v>500.24417641437759</v>
      </c>
      <c r="I237" s="29">
        <f t="shared" si="99"/>
        <v>-0.52655000000000007</v>
      </c>
      <c r="J237" s="29">
        <f t="shared" si="100"/>
        <v>-0.41200740740740743</v>
      </c>
      <c r="K237" s="54">
        <f t="shared" si="101"/>
        <v>-0.11454259259259264</v>
      </c>
      <c r="L237" s="30"/>
      <c r="M237" s="38">
        <f t="shared" si="95"/>
        <v>-0.21959679144177752</v>
      </c>
      <c r="N237" s="38">
        <f t="shared" si="103"/>
        <v>3.3250000000000002</v>
      </c>
      <c r="R237" s="13"/>
      <c r="T237" s="29">
        <f t="shared" si="110"/>
        <v>1494.2642596107091</v>
      </c>
      <c r="U237" s="29">
        <f t="shared" si="110"/>
        <v>1497.4468212431414</v>
      </c>
      <c r="V237" s="29">
        <f t="shared" si="106"/>
        <v>-0.64843333333333331</v>
      </c>
      <c r="W237" s="29">
        <f t="shared" si="107"/>
        <v>-0.48854656084656078</v>
      </c>
      <c r="X237" s="49">
        <f t="shared" si="108"/>
        <v>-0.15988677248677252</v>
      </c>
      <c r="Y237" s="30"/>
      <c r="Z237" s="38">
        <f t="shared" si="96"/>
        <v>0.96068294305807589</v>
      </c>
      <c r="AA237" s="38">
        <f t="shared" si="102"/>
        <v>-3.8</v>
      </c>
    </row>
    <row r="238" spans="1:27">
      <c r="A238">
        <v>237</v>
      </c>
      <c r="B238" s="3">
        <v>-0.52480000000000004</v>
      </c>
      <c r="G238" s="29">
        <f t="shared" si="109"/>
        <v>501.30503029185496</v>
      </c>
      <c r="H238" s="29">
        <f t="shared" si="109"/>
        <v>502.36588416933239</v>
      </c>
      <c r="I238" s="29">
        <f t="shared" si="99"/>
        <v>-0.39510000000000001</v>
      </c>
      <c r="J238" s="29">
        <f t="shared" si="100"/>
        <v>-0.38277407407407416</v>
      </c>
      <c r="K238" s="54">
        <f t="shared" si="101"/>
        <v>-1.2325925925925851E-2</v>
      </c>
      <c r="L238" s="30"/>
      <c r="M238" s="38">
        <f t="shared" si="95"/>
        <v>-0.79531852751270926</v>
      </c>
      <c r="N238" s="38">
        <f t="shared" si="103"/>
        <v>3.3250000000000002</v>
      </c>
      <c r="R238" s="13"/>
      <c r="T238" s="29">
        <f t="shared" si="110"/>
        <v>1500.6293828755736</v>
      </c>
      <c r="U238" s="29">
        <f t="shared" si="110"/>
        <v>1503.8119445080058</v>
      </c>
      <c r="V238" s="29">
        <f t="shared" si="106"/>
        <v>-0.5299666666666667</v>
      </c>
      <c r="W238" s="29">
        <f t="shared" si="107"/>
        <v>-0.52628174603174593</v>
      </c>
      <c r="X238" s="49">
        <f t="shared" si="108"/>
        <v>-3.684920634920763E-3</v>
      </c>
      <c r="Y238" s="30"/>
      <c r="Z238" s="38">
        <f t="shared" si="96"/>
        <v>0.55745728518431614</v>
      </c>
      <c r="AA238" s="38">
        <f t="shared" si="102"/>
        <v>-3.8</v>
      </c>
    </row>
    <row r="239" spans="1:27">
      <c r="A239">
        <v>238</v>
      </c>
      <c r="B239" s="3">
        <v>-0.45629999999999998</v>
      </c>
      <c r="G239" s="29">
        <f t="shared" si="109"/>
        <v>503.42673804680976</v>
      </c>
      <c r="H239" s="29">
        <f t="shared" si="109"/>
        <v>504.48759192428719</v>
      </c>
      <c r="I239" s="29">
        <f t="shared" si="99"/>
        <v>-0.42294999999999999</v>
      </c>
      <c r="J239" s="29">
        <f t="shared" si="100"/>
        <v>-0.39397037037037042</v>
      </c>
      <c r="K239" s="54">
        <f t="shared" si="101"/>
        <v>-2.8979629629629577E-2</v>
      </c>
      <c r="L239" s="30"/>
      <c r="M239" s="38">
        <f t="shared" si="95"/>
        <v>-0.99890188557953496</v>
      </c>
      <c r="N239" s="38">
        <f t="shared" si="103"/>
        <v>3.3250000000000002</v>
      </c>
      <c r="R239" s="13"/>
      <c r="T239" s="29">
        <f t="shared" si="110"/>
        <v>1506.994506140438</v>
      </c>
      <c r="U239" s="29">
        <f t="shared" si="110"/>
        <v>1510.1770677728703</v>
      </c>
      <c r="V239" s="29">
        <f t="shared" si="106"/>
        <v>-0.46947142857142854</v>
      </c>
      <c r="W239" s="29">
        <f t="shared" si="107"/>
        <v>-0.52952433862433856</v>
      </c>
      <c r="X239" s="49">
        <f t="shared" si="108"/>
        <v>6.0052910052910025E-2</v>
      </c>
      <c r="Y239" s="30"/>
      <c r="Z239" s="38">
        <f t="shared" si="96"/>
        <v>-0.10660883187480683</v>
      </c>
      <c r="AA239" s="38">
        <f t="shared" si="102"/>
        <v>-3.8</v>
      </c>
    </row>
    <row r="240" spans="1:27">
      <c r="A240">
        <v>239</v>
      </c>
      <c r="B240" s="3">
        <v>-0.4113</v>
      </c>
      <c r="G240" s="29">
        <f t="shared" si="109"/>
        <v>505.54844580176456</v>
      </c>
      <c r="H240" s="29">
        <f t="shared" si="109"/>
        <v>506.60929967924199</v>
      </c>
      <c r="I240" s="29">
        <f t="shared" si="99"/>
        <v>-0.54269999999999996</v>
      </c>
      <c r="J240" s="29">
        <f t="shared" si="100"/>
        <v>-0.39822962962962966</v>
      </c>
      <c r="K240" s="54">
        <f t="shared" si="101"/>
        <v>-0.1444703703703703</v>
      </c>
      <c r="L240" s="30"/>
      <c r="M240" s="38">
        <f t="shared" si="95"/>
        <v>-0.73508794982578518</v>
      </c>
      <c r="N240" s="38">
        <f t="shared" si="103"/>
        <v>3.3250000000000002</v>
      </c>
      <c r="R240" s="13"/>
      <c r="T240" s="29">
        <f t="shared" si="110"/>
        <v>1513.3596294053025</v>
      </c>
      <c r="U240" s="29">
        <f t="shared" si="110"/>
        <v>1516.5421910377347</v>
      </c>
      <c r="V240" s="29">
        <f t="shared" si="106"/>
        <v>-0.49026666666666663</v>
      </c>
      <c r="W240" s="29">
        <f t="shared" si="107"/>
        <v>-0.59469259259259255</v>
      </c>
      <c r="X240" s="49">
        <f t="shared" si="108"/>
        <v>0.10442592592592592</v>
      </c>
      <c r="Y240" s="30"/>
      <c r="Z240" s="38">
        <f t="shared" si="96"/>
        <v>-0.72079149167451262</v>
      </c>
      <c r="AA240" s="38">
        <f t="shared" si="102"/>
        <v>-3.8</v>
      </c>
    </row>
    <row r="241" spans="1:27">
      <c r="A241">
        <v>240</v>
      </c>
      <c r="B241" s="3">
        <v>-0.28349999999999997</v>
      </c>
      <c r="G241" s="29">
        <f t="shared" si="109"/>
        <v>507.67015355671936</v>
      </c>
      <c r="H241" s="29">
        <f t="shared" si="109"/>
        <v>508.73100743419678</v>
      </c>
      <c r="I241" s="29">
        <f t="shared" si="99"/>
        <v>-0.27115</v>
      </c>
      <c r="J241" s="29">
        <f t="shared" si="100"/>
        <v>-0.40834629629629632</v>
      </c>
      <c r="K241" s="54">
        <f t="shared" si="101"/>
        <v>0.13719629629629632</v>
      </c>
      <c r="L241" s="30"/>
      <c r="M241" s="38">
        <f t="shared" si="95"/>
        <v>-0.12731819275606529</v>
      </c>
      <c r="N241" s="38">
        <f t="shared" si="103"/>
        <v>3.3250000000000002</v>
      </c>
      <c r="R241" s="13"/>
      <c r="T241" s="29">
        <f t="shared" si="110"/>
        <v>1519.7247526701669</v>
      </c>
      <c r="U241" s="29">
        <f t="shared" si="110"/>
        <v>1522.9073143025992</v>
      </c>
      <c r="V241" s="29">
        <f t="shared" si="106"/>
        <v>-0.71791428571428573</v>
      </c>
      <c r="W241" s="29">
        <f t="shared" si="107"/>
        <v>-0.64017777777777773</v>
      </c>
      <c r="X241" s="49">
        <f t="shared" si="108"/>
        <v>-7.7736507936507993E-2</v>
      </c>
      <c r="Y241" s="30"/>
      <c r="Z241" s="38">
        <f t="shared" si="96"/>
        <v>-0.99770780181459395</v>
      </c>
      <c r="AA241" s="38">
        <f t="shared" si="102"/>
        <v>-3.8</v>
      </c>
    </row>
    <row r="242" spans="1:27">
      <c r="A242">
        <v>241</v>
      </c>
      <c r="B242" s="3">
        <v>-0.20979999999999999</v>
      </c>
      <c r="G242" s="29">
        <f t="shared" si="109"/>
        <v>509.79186131167415</v>
      </c>
      <c r="H242" s="29">
        <f t="shared" si="109"/>
        <v>510.85271518915158</v>
      </c>
      <c r="I242" s="29">
        <f t="shared" si="99"/>
        <v>-0.14860000000000001</v>
      </c>
      <c r="J242" s="29">
        <f t="shared" si="100"/>
        <v>-0.39892962962962963</v>
      </c>
      <c r="K242" s="54">
        <f t="shared" si="101"/>
        <v>0.25032962962962962</v>
      </c>
      <c r="L242" s="30"/>
      <c r="M242" s="38">
        <f t="shared" si="95"/>
        <v>0.54002516168844739</v>
      </c>
      <c r="N242" s="38">
        <f t="shared" si="103"/>
        <v>3.3250000000000002</v>
      </c>
      <c r="R242" s="13"/>
      <c r="T242" s="29">
        <f t="shared" si="110"/>
        <v>1526.0898759350314</v>
      </c>
      <c r="U242" s="29">
        <f t="shared" si="110"/>
        <v>1529.2724375674636</v>
      </c>
      <c r="V242" s="29">
        <f t="shared" si="106"/>
        <v>-0.83051666666666657</v>
      </c>
      <c r="W242" s="29">
        <f t="shared" si="107"/>
        <v>-0.61942222222222221</v>
      </c>
      <c r="X242" s="49">
        <f t="shared" si="108"/>
        <v>-0.21109444444444436</v>
      </c>
      <c r="Y242" s="30"/>
      <c r="Z242" s="38">
        <f t="shared" si="96"/>
        <v>-0.80778554319851503</v>
      </c>
      <c r="AA242" s="38">
        <f t="shared" si="102"/>
        <v>-3.8</v>
      </c>
    </row>
    <row r="243" spans="1:27">
      <c r="A243">
        <v>242</v>
      </c>
      <c r="B243" s="3">
        <v>-0.25130000000000002</v>
      </c>
      <c r="G243" s="29">
        <f t="shared" si="109"/>
        <v>511.91356906662895</v>
      </c>
      <c r="H243" s="29">
        <f t="shared" si="109"/>
        <v>512.97442294410644</v>
      </c>
      <c r="I243" s="29">
        <f t="shared" si="99"/>
        <v>-0.42136666666666667</v>
      </c>
      <c r="J243" s="29">
        <f t="shared" si="100"/>
        <v>-0.38571851851851857</v>
      </c>
      <c r="K243" s="54">
        <f t="shared" si="101"/>
        <v>-3.5648148148148096E-2</v>
      </c>
      <c r="L243" s="30"/>
      <c r="M243" s="38">
        <f t="shared" si="95"/>
        <v>0.95468474126768854</v>
      </c>
      <c r="N243" s="38">
        <f t="shared" si="103"/>
        <v>3.3250000000000002</v>
      </c>
      <c r="R243" s="13"/>
      <c r="T243" s="29">
        <f t="shared" si="110"/>
        <v>1532.4549991998958</v>
      </c>
      <c r="U243" s="29">
        <f t="shared" si="110"/>
        <v>1535.6375608323281</v>
      </c>
      <c r="V243" s="29">
        <f t="shared" si="106"/>
        <v>-0.55105000000000004</v>
      </c>
      <c r="W243" s="29">
        <f t="shared" si="107"/>
        <v>-0.61472116402116395</v>
      </c>
      <c r="X243" s="49">
        <f t="shared" si="108"/>
        <v>6.3671164021163906E-2</v>
      </c>
      <c r="Y243" s="30"/>
      <c r="Z243" s="38">
        <f t="shared" si="96"/>
        <v>-0.23989145138354165</v>
      </c>
      <c r="AA243" s="38">
        <f t="shared" si="102"/>
        <v>-3.8</v>
      </c>
    </row>
    <row r="244" spans="1:27">
      <c r="A244">
        <v>243</v>
      </c>
      <c r="B244" s="3">
        <v>-0.31780000000000003</v>
      </c>
      <c r="G244" s="29">
        <f t="shared" ref="G244:H259" si="111">G243+2.1217077549548</f>
        <v>514.03527682158381</v>
      </c>
      <c r="H244" s="29">
        <f t="shared" si="111"/>
        <v>515.09613069906129</v>
      </c>
      <c r="I244" s="29">
        <f t="shared" si="99"/>
        <v>-0.41560000000000002</v>
      </c>
      <c r="J244" s="29">
        <f t="shared" si="100"/>
        <v>-0.37664074074074078</v>
      </c>
      <c r="K244" s="54">
        <f t="shared" si="101"/>
        <v>-3.8959259259259249E-2</v>
      </c>
      <c r="L244" s="30"/>
      <c r="M244" s="38">
        <f t="shared" si="95"/>
        <v>0.92263672026877708</v>
      </c>
      <c r="N244" s="38">
        <f t="shared" si="103"/>
        <v>3.3250000000000002</v>
      </c>
      <c r="R244" s="13"/>
      <c r="T244" s="29">
        <f t="shared" ref="T244:U259" si="112">T243+6.3651232648644</f>
        <v>1538.8201224647603</v>
      </c>
      <c r="U244" s="29">
        <f t="shared" si="112"/>
        <v>1542.0026840971925</v>
      </c>
      <c r="V244" s="29">
        <f t="shared" si="106"/>
        <v>-0.84771428571428575</v>
      </c>
      <c r="W244" s="29">
        <f t="shared" si="107"/>
        <v>-0.61863915343915332</v>
      </c>
      <c r="X244" s="49">
        <f t="shared" si="108"/>
        <v>-0.22907513227513243</v>
      </c>
      <c r="Y244" s="30"/>
      <c r="Z244" s="38">
        <f t="shared" si="96"/>
        <v>0.44025051663030407</v>
      </c>
      <c r="AA244" s="38">
        <f t="shared" si="102"/>
        <v>-3.8</v>
      </c>
    </row>
    <row r="245" spans="1:27">
      <c r="A245">
        <v>244</v>
      </c>
      <c r="B245" s="3">
        <v>-0.28620000000000001</v>
      </c>
      <c r="G245" s="29">
        <f t="shared" si="111"/>
        <v>516.15698457653866</v>
      </c>
      <c r="H245" s="29">
        <f t="shared" si="111"/>
        <v>517.21783845401615</v>
      </c>
      <c r="I245" s="29">
        <f t="shared" si="99"/>
        <v>-0.53110000000000002</v>
      </c>
      <c r="J245" s="29">
        <f t="shared" si="100"/>
        <v>-0.35934074074074079</v>
      </c>
      <c r="K245" s="54">
        <f t="shared" si="101"/>
        <v>-0.17175925925925922</v>
      </c>
      <c r="L245" s="30"/>
      <c r="M245" s="38">
        <f t="shared" si="95"/>
        <v>0.45887672389107653</v>
      </c>
      <c r="N245" s="38">
        <f t="shared" si="103"/>
        <v>3.3250000000000002</v>
      </c>
      <c r="R245" s="13"/>
      <c r="T245" s="29">
        <f t="shared" si="112"/>
        <v>1545.1852457296247</v>
      </c>
      <c r="U245" s="29">
        <f t="shared" si="112"/>
        <v>1548.367807362057</v>
      </c>
      <c r="V245" s="29">
        <f t="shared" si="106"/>
        <v>-0.67626666666666668</v>
      </c>
      <c r="W245" s="29">
        <f t="shared" si="107"/>
        <v>-0.64806349206349212</v>
      </c>
      <c r="X245" s="49">
        <f t="shared" si="108"/>
        <v>-2.8203174603174563E-2</v>
      </c>
      <c r="Y245" s="30"/>
      <c r="Z245" s="38">
        <f t="shared" si="96"/>
        <v>0.91439437507334831</v>
      </c>
      <c r="AA245" s="38">
        <f t="shared" si="102"/>
        <v>-3.8</v>
      </c>
    </row>
    <row r="246" spans="1:27">
      <c r="A246">
        <v>245</v>
      </c>
      <c r="B246" s="3">
        <v>-0.16539999999999999</v>
      </c>
      <c r="G246" s="29">
        <f t="shared" si="111"/>
        <v>518.27869233149352</v>
      </c>
      <c r="H246" s="29">
        <f t="shared" si="111"/>
        <v>519.339546208971</v>
      </c>
      <c r="I246" s="29">
        <f t="shared" si="99"/>
        <v>-0.44180000000000003</v>
      </c>
      <c r="J246" s="29">
        <f t="shared" si="100"/>
        <v>-0.37927407407407404</v>
      </c>
      <c r="K246" s="54">
        <f t="shared" si="101"/>
        <v>-6.2525925925925985E-2</v>
      </c>
      <c r="L246" s="30"/>
      <c r="M246" s="38">
        <f t="shared" si="95"/>
        <v>-0.21959679144192285</v>
      </c>
      <c r="N246" s="38">
        <f t="shared" si="103"/>
        <v>3.3250000000000002</v>
      </c>
      <c r="R246" s="13"/>
      <c r="T246" s="29">
        <f t="shared" si="112"/>
        <v>1551.5503689944892</v>
      </c>
      <c r="U246" s="29">
        <f t="shared" si="112"/>
        <v>1554.7329306269214</v>
      </c>
      <c r="V246" s="29">
        <f t="shared" si="106"/>
        <v>-0.46163333333333334</v>
      </c>
      <c r="W246" s="29">
        <f t="shared" si="107"/>
        <v>-0.67190634920634928</v>
      </c>
      <c r="X246" s="49">
        <f t="shared" si="108"/>
        <v>0.21027301587301594</v>
      </c>
      <c r="Y246" s="30"/>
      <c r="Z246" s="38">
        <f t="shared" si="96"/>
        <v>0.96068294305806212</v>
      </c>
      <c r="AA246" s="38">
        <f t="shared" si="102"/>
        <v>-3.8</v>
      </c>
    </row>
    <row r="247" spans="1:27">
      <c r="A247">
        <v>246</v>
      </c>
      <c r="B247" s="3">
        <v>-0.1086</v>
      </c>
      <c r="G247" s="29">
        <f t="shared" si="111"/>
        <v>520.40040008644837</v>
      </c>
      <c r="H247" s="29">
        <f t="shared" si="111"/>
        <v>521.46125396392586</v>
      </c>
      <c r="I247" s="29">
        <f t="shared" si="99"/>
        <v>-0.2762</v>
      </c>
      <c r="J247" s="29">
        <f t="shared" si="100"/>
        <v>-0.40996666666666665</v>
      </c>
      <c r="K247" s="54">
        <f t="shared" si="101"/>
        <v>0.13376666666666664</v>
      </c>
      <c r="L247" s="30"/>
      <c r="M247" s="38">
        <f t="shared" si="95"/>
        <v>-0.79531852751276511</v>
      </c>
      <c r="N247" s="38">
        <f t="shared" si="103"/>
        <v>3.3250000000000002</v>
      </c>
      <c r="R247" s="13"/>
      <c r="T247" s="29">
        <f t="shared" si="112"/>
        <v>1557.9154922593536</v>
      </c>
      <c r="U247" s="29">
        <f t="shared" si="112"/>
        <v>1561.0980538917859</v>
      </c>
      <c r="V247" s="29">
        <f t="shared" si="106"/>
        <v>-0.48765714285714284</v>
      </c>
      <c r="W247" s="29">
        <f t="shared" si="107"/>
        <v>-0.66389338624338623</v>
      </c>
      <c r="X247" s="49">
        <f t="shared" si="108"/>
        <v>0.17623624338624339</v>
      </c>
      <c r="Y247" s="30"/>
      <c r="Z247" s="38">
        <f t="shared" si="96"/>
        <v>0.55745728518427506</v>
      </c>
      <c r="AA247" s="38">
        <f t="shared" si="102"/>
        <v>-3.8</v>
      </c>
    </row>
    <row r="248" spans="1:27">
      <c r="A248">
        <v>247</v>
      </c>
      <c r="B248" s="3">
        <v>-0.17749999999999999</v>
      </c>
      <c r="G248" s="29">
        <f t="shared" si="111"/>
        <v>522.52210784140323</v>
      </c>
      <c r="H248" s="29">
        <f t="shared" si="111"/>
        <v>523.58296171888071</v>
      </c>
      <c r="I248" s="29">
        <f t="shared" si="99"/>
        <v>-0.34125</v>
      </c>
      <c r="J248" s="29">
        <f t="shared" si="100"/>
        <v>-0.39989259259259252</v>
      </c>
      <c r="K248" s="54">
        <f t="shared" si="101"/>
        <v>5.8642592592592524E-2</v>
      </c>
      <c r="L248" s="30"/>
      <c r="M248" s="38">
        <f t="shared" si="95"/>
        <v>-0.9989018855795333</v>
      </c>
      <c r="N248" s="38">
        <f t="shared" si="103"/>
        <v>3.3250000000000002</v>
      </c>
      <c r="R248" s="13"/>
      <c r="T248" s="29">
        <f t="shared" si="112"/>
        <v>1564.2806155242181</v>
      </c>
      <c r="U248" s="29">
        <f t="shared" si="112"/>
        <v>1567.4631771566503</v>
      </c>
      <c r="V248" s="29">
        <f t="shared" si="106"/>
        <v>-0.50473333333333337</v>
      </c>
      <c r="W248" s="29">
        <f t="shared" si="107"/>
        <v>-0.69024656084656089</v>
      </c>
      <c r="X248" s="49">
        <f t="shared" si="108"/>
        <v>0.18551322751322752</v>
      </c>
      <c r="Y248" s="30"/>
      <c r="Z248" s="38">
        <f t="shared" si="96"/>
        <v>-0.10660883187485604</v>
      </c>
      <c r="AA248" s="38">
        <f t="shared" si="102"/>
        <v>-3.8</v>
      </c>
    </row>
    <row r="249" spans="1:27">
      <c r="A249">
        <v>248</v>
      </c>
      <c r="B249" s="3">
        <v>-0.25819999999999999</v>
      </c>
      <c r="G249" s="29">
        <f t="shared" si="111"/>
        <v>524.64381559635808</v>
      </c>
      <c r="H249" s="29">
        <f t="shared" si="111"/>
        <v>525.70466947383557</v>
      </c>
      <c r="I249" s="29">
        <f t="shared" si="99"/>
        <v>-0.38700000000000001</v>
      </c>
      <c r="J249" s="29">
        <f t="shared" si="100"/>
        <v>-0.41990925925925926</v>
      </c>
      <c r="K249" s="54">
        <f t="shared" si="101"/>
        <v>3.2909259259259249E-2</v>
      </c>
      <c r="L249" s="30"/>
      <c r="M249" s="38">
        <f t="shared" si="95"/>
        <v>-0.73508794982568415</v>
      </c>
      <c r="N249" s="38">
        <f t="shared" si="103"/>
        <v>3.3250000000000002</v>
      </c>
      <c r="R249" s="13"/>
      <c r="T249" s="29">
        <f t="shared" si="112"/>
        <v>1570.6457387890825</v>
      </c>
      <c r="U249" s="29">
        <f t="shared" si="112"/>
        <v>1573.8283004215148</v>
      </c>
      <c r="V249" s="29">
        <f t="shared" si="106"/>
        <v>-0.75508571428571425</v>
      </c>
      <c r="W249" s="29">
        <f t="shared" si="107"/>
        <v>-0.67368201058201072</v>
      </c>
      <c r="X249" s="49">
        <f t="shared" si="108"/>
        <v>-8.1403703703703534E-2</v>
      </c>
      <c r="Y249" s="30"/>
      <c r="Z249" s="38">
        <f t="shared" si="96"/>
        <v>-0.72079149167455192</v>
      </c>
      <c r="AA249" s="38">
        <f t="shared" si="102"/>
        <v>-3.8</v>
      </c>
    </row>
    <row r="250" spans="1:27">
      <c r="A250">
        <v>249</v>
      </c>
      <c r="B250" s="3">
        <v>-0.2757</v>
      </c>
      <c r="G250" s="29">
        <f t="shared" si="111"/>
        <v>526.76552335131294</v>
      </c>
      <c r="H250" s="29">
        <f t="shared" si="111"/>
        <v>527.82637722879042</v>
      </c>
      <c r="I250" s="29">
        <f t="shared" si="99"/>
        <v>-0.45055000000000001</v>
      </c>
      <c r="J250" s="29">
        <f t="shared" si="100"/>
        <v>-0.44861481481481469</v>
      </c>
      <c r="K250" s="54">
        <f t="shared" si="101"/>
        <v>-1.9351851851853175E-3</v>
      </c>
      <c r="L250" s="30"/>
      <c r="M250" s="38">
        <f t="shared" si="95"/>
        <v>-0.12731819275586115</v>
      </c>
      <c r="N250" s="38">
        <f t="shared" si="103"/>
        <v>3.3250000000000002</v>
      </c>
      <c r="R250" s="13"/>
      <c r="T250" s="29">
        <f t="shared" si="112"/>
        <v>1577.010862053947</v>
      </c>
      <c r="U250" s="29">
        <f t="shared" si="112"/>
        <v>1580.1934236863792</v>
      </c>
      <c r="V250" s="29">
        <f t="shared" si="106"/>
        <v>-0.93250000000000011</v>
      </c>
      <c r="W250" s="29">
        <f t="shared" si="107"/>
        <v>-0.67458386243386259</v>
      </c>
      <c r="X250" s="49">
        <f t="shared" si="108"/>
        <v>-0.25791613756613752</v>
      </c>
      <c r="Y250" s="30"/>
      <c r="Z250" s="38">
        <f t="shared" si="96"/>
        <v>-0.99770780181459728</v>
      </c>
      <c r="AA250" s="38">
        <f t="shared" si="102"/>
        <v>-3.8</v>
      </c>
    </row>
    <row r="251" spans="1:27">
      <c r="A251">
        <v>250</v>
      </c>
      <c r="B251" s="3">
        <v>-0.30909999999999999</v>
      </c>
      <c r="G251" s="29">
        <f t="shared" si="111"/>
        <v>528.88723110626779</v>
      </c>
      <c r="H251" s="29">
        <f t="shared" si="111"/>
        <v>529.94808498374528</v>
      </c>
      <c r="I251" s="29">
        <f t="shared" si="99"/>
        <v>-0.42483333333333334</v>
      </c>
      <c r="J251" s="29">
        <f t="shared" si="100"/>
        <v>-0.46607037037037036</v>
      </c>
      <c r="K251" s="54">
        <f t="shared" si="101"/>
        <v>4.1237037037037017E-2</v>
      </c>
      <c r="L251" s="30"/>
      <c r="M251" s="38">
        <f t="shared" si="95"/>
        <v>0.54002516168852499</v>
      </c>
      <c r="N251" s="38">
        <f t="shared" si="103"/>
        <v>3.3250000000000002</v>
      </c>
      <c r="R251" s="13"/>
      <c r="T251" s="29">
        <f t="shared" si="112"/>
        <v>1583.3759853188114</v>
      </c>
      <c r="U251" s="29">
        <f t="shared" si="112"/>
        <v>1586.5585469512437</v>
      </c>
      <c r="V251" s="29">
        <f t="shared" si="106"/>
        <v>-0.75839999999999996</v>
      </c>
      <c r="W251" s="29">
        <f t="shared" si="107"/>
        <v>-0.6904960317460318</v>
      </c>
      <c r="X251" s="49">
        <f t="shared" si="108"/>
        <v>-6.7903968253968161E-2</v>
      </c>
      <c r="Y251" s="30"/>
      <c r="Z251" s="38">
        <f t="shared" si="96"/>
        <v>-0.80778554319848583</v>
      </c>
      <c r="AA251" s="38">
        <f t="shared" si="102"/>
        <v>-3.8</v>
      </c>
    </row>
    <row r="252" spans="1:27">
      <c r="A252">
        <v>251</v>
      </c>
      <c r="B252" s="3">
        <v>-0.33760000000000001</v>
      </c>
      <c r="G252" s="29">
        <f t="shared" si="111"/>
        <v>531.00893886122265</v>
      </c>
      <c r="H252" s="29">
        <f t="shared" si="111"/>
        <v>532.06979273870013</v>
      </c>
      <c r="I252" s="29">
        <f t="shared" si="99"/>
        <v>-0.33069999999999999</v>
      </c>
      <c r="J252" s="29">
        <f t="shared" si="100"/>
        <v>-0.51507592592592599</v>
      </c>
      <c r="K252" s="54">
        <f t="shared" si="101"/>
        <v>0.184375925925926</v>
      </c>
      <c r="L252" s="30"/>
      <c r="M252" s="38">
        <f t="shared" si="95"/>
        <v>0.95468474126773284</v>
      </c>
      <c r="N252" s="38">
        <f t="shared" si="103"/>
        <v>3.3250000000000002</v>
      </c>
      <c r="R252" s="13"/>
      <c r="T252" s="29">
        <f t="shared" si="112"/>
        <v>1589.7411085836759</v>
      </c>
      <c r="U252" s="29">
        <f t="shared" si="112"/>
        <v>1592.9236702161081</v>
      </c>
      <c r="V252" s="29">
        <f t="shared" si="106"/>
        <v>-0.7882285714285715</v>
      </c>
      <c r="W252" s="29">
        <f t="shared" si="107"/>
        <v>-0.68846560846560845</v>
      </c>
      <c r="X252" s="49">
        <f t="shared" si="108"/>
        <v>-9.9762962962963053E-2</v>
      </c>
      <c r="Y252" s="30"/>
      <c r="Z252" s="38">
        <f t="shared" si="96"/>
        <v>-0.2398914513834936</v>
      </c>
      <c r="AA252" s="38">
        <f t="shared" si="102"/>
        <v>-3.8</v>
      </c>
    </row>
    <row r="253" spans="1:27">
      <c r="A253">
        <v>252</v>
      </c>
      <c r="B253" s="3">
        <v>-0.31030000000000002</v>
      </c>
      <c r="G253" s="29">
        <f t="shared" si="111"/>
        <v>533.1306466161775</v>
      </c>
      <c r="H253" s="29">
        <f t="shared" si="111"/>
        <v>534.19150049365498</v>
      </c>
      <c r="I253" s="29">
        <f t="shared" si="99"/>
        <v>-0.59575</v>
      </c>
      <c r="J253" s="29">
        <f t="shared" si="100"/>
        <v>-0.56983703703703703</v>
      </c>
      <c r="K253" s="54">
        <f t="shared" si="101"/>
        <v>-2.5912962962962971E-2</v>
      </c>
      <c r="L253" s="30"/>
      <c r="M253" s="38">
        <f t="shared" si="95"/>
        <v>0.9226367202686977</v>
      </c>
      <c r="N253" s="38">
        <f t="shared" si="103"/>
        <v>3.3250000000000002</v>
      </c>
      <c r="R253" s="13"/>
      <c r="T253" s="29">
        <f t="shared" si="112"/>
        <v>1596.1062318485403</v>
      </c>
      <c r="U253" s="29">
        <f t="shared" si="112"/>
        <v>1599.2887934809726</v>
      </c>
      <c r="V253" s="29">
        <f t="shared" si="106"/>
        <v>-0.69863333333333344</v>
      </c>
      <c r="W253" s="29">
        <f t="shared" si="107"/>
        <v>-0.69909338624338613</v>
      </c>
      <c r="X253" s="49">
        <f t="shared" si="108"/>
        <v>4.6005291005268845E-4</v>
      </c>
      <c r="Y253" s="30"/>
      <c r="Z253" s="38">
        <f t="shared" si="96"/>
        <v>0.44025051663035486</v>
      </c>
      <c r="AA253" s="38">
        <f t="shared" si="102"/>
        <v>-3.8</v>
      </c>
    </row>
    <row r="254" spans="1:27">
      <c r="A254">
        <v>253</v>
      </c>
      <c r="B254" s="3">
        <v>-0.31580000000000003</v>
      </c>
      <c r="G254" s="29">
        <f t="shared" si="111"/>
        <v>535.25235437113236</v>
      </c>
      <c r="H254" s="29">
        <f t="shared" si="111"/>
        <v>536.31320824860984</v>
      </c>
      <c r="I254" s="29">
        <f t="shared" si="99"/>
        <v>-0.78944999999999999</v>
      </c>
      <c r="J254" s="29">
        <f t="shared" si="100"/>
        <v>-0.62292592592592588</v>
      </c>
      <c r="K254" s="54">
        <f t="shared" si="101"/>
        <v>-0.1665240740740741</v>
      </c>
      <c r="L254" s="30"/>
      <c r="M254" s="38">
        <f t="shared" si="95"/>
        <v>0.45887672389089368</v>
      </c>
      <c r="N254" s="38">
        <f t="shared" si="103"/>
        <v>3.3250000000000002</v>
      </c>
      <c r="R254" s="13"/>
      <c r="T254" s="29">
        <f t="shared" si="112"/>
        <v>1602.4713551134048</v>
      </c>
      <c r="U254" s="29">
        <f t="shared" si="112"/>
        <v>1605.653916745837</v>
      </c>
      <c r="V254" s="29">
        <f t="shared" si="106"/>
        <v>-0.68438333333333334</v>
      </c>
      <c r="W254" s="29">
        <f t="shared" si="107"/>
        <v>-0.68926005291005288</v>
      </c>
      <c r="X254" s="49">
        <f t="shared" si="108"/>
        <v>4.8767195767195348E-3</v>
      </c>
      <c r="Y254" s="30"/>
      <c r="Z254" s="38">
        <f t="shared" si="96"/>
        <v>0.91439437507336541</v>
      </c>
      <c r="AA254" s="38">
        <f t="shared" si="102"/>
        <v>-3.8</v>
      </c>
    </row>
    <row r="255" spans="1:27">
      <c r="A255">
        <v>254</v>
      </c>
      <c r="B255" s="3">
        <v>-0.44230000000000003</v>
      </c>
      <c r="G255" s="29">
        <f t="shared" si="111"/>
        <v>537.37406212608721</v>
      </c>
      <c r="H255" s="29">
        <f t="shared" si="111"/>
        <v>538.43491600356469</v>
      </c>
      <c r="I255" s="29">
        <f t="shared" si="99"/>
        <v>-0.59889999999999999</v>
      </c>
      <c r="J255" s="29">
        <f t="shared" si="100"/>
        <v>-0.65542592592592586</v>
      </c>
      <c r="K255" s="54">
        <f t="shared" si="101"/>
        <v>5.6525925925925868E-2</v>
      </c>
      <c r="L255" s="30"/>
      <c r="M255" s="38">
        <f t="shared" si="95"/>
        <v>-0.21959679144206817</v>
      </c>
      <c r="N255" s="38">
        <f t="shared" si="103"/>
        <v>3.3250000000000002</v>
      </c>
      <c r="R255" s="13"/>
      <c r="T255" s="29">
        <f t="shared" si="112"/>
        <v>1608.8364783782692</v>
      </c>
      <c r="U255" s="29">
        <f t="shared" si="112"/>
        <v>1612.0190400107015</v>
      </c>
      <c r="V255" s="29">
        <f t="shared" si="106"/>
        <v>-0.60484285714285702</v>
      </c>
      <c r="W255" s="29">
        <f t="shared" si="107"/>
        <v>-0.63944153439153439</v>
      </c>
      <c r="X255" s="49">
        <f t="shared" si="108"/>
        <v>3.4598677248677379E-2</v>
      </c>
      <c r="Y255" s="30"/>
      <c r="Z255" s="38">
        <f t="shared" si="96"/>
        <v>0.96068294305804847</v>
      </c>
      <c r="AA255" s="38">
        <f t="shared" si="102"/>
        <v>-3.8</v>
      </c>
    </row>
    <row r="256" spans="1:27">
      <c r="A256">
        <v>255</v>
      </c>
      <c r="B256" s="3">
        <v>-0.54859999999999998</v>
      </c>
      <c r="G256" s="29">
        <f t="shared" si="111"/>
        <v>539.49576988104207</v>
      </c>
      <c r="H256" s="29">
        <f t="shared" si="111"/>
        <v>540.55662375851955</v>
      </c>
      <c r="I256" s="29">
        <f t="shared" si="99"/>
        <v>-0.71724999999999994</v>
      </c>
      <c r="J256" s="29">
        <f t="shared" si="100"/>
        <v>-0.65479259259259259</v>
      </c>
      <c r="K256" s="54">
        <f t="shared" si="101"/>
        <v>-6.245740740740735E-2</v>
      </c>
      <c r="L256" s="30"/>
      <c r="M256" s="38">
        <f t="shared" si="95"/>
        <v>-0.79531852751285537</v>
      </c>
      <c r="N256" s="38">
        <f t="shared" si="103"/>
        <v>3.3250000000000002</v>
      </c>
      <c r="R256" s="13"/>
      <c r="T256" s="29">
        <f t="shared" si="112"/>
        <v>1615.2016016431337</v>
      </c>
      <c r="U256" s="29">
        <f t="shared" si="112"/>
        <v>1618.3841632755659</v>
      </c>
      <c r="V256" s="29">
        <f t="shared" si="106"/>
        <v>-0.46938333333333332</v>
      </c>
      <c r="W256" s="29">
        <f t="shared" si="107"/>
        <v>-0.63945740740740742</v>
      </c>
      <c r="X256" s="49">
        <f t="shared" si="108"/>
        <v>0.1700740740740741</v>
      </c>
      <c r="Y256" s="30"/>
      <c r="Z256" s="38">
        <f t="shared" si="96"/>
        <v>0.55745728518423399</v>
      </c>
      <c r="AA256" s="38">
        <f t="shared" si="102"/>
        <v>-3.8</v>
      </c>
    </row>
    <row r="257" spans="1:27">
      <c r="A257">
        <v>256</v>
      </c>
      <c r="B257" s="3">
        <v>-0.45100000000000001</v>
      </c>
      <c r="G257" s="29">
        <f t="shared" si="111"/>
        <v>541.61747763599692</v>
      </c>
      <c r="H257" s="29">
        <f t="shared" si="111"/>
        <v>542.6783315134744</v>
      </c>
      <c r="I257" s="29">
        <f t="shared" si="99"/>
        <v>-0.83410000000000006</v>
      </c>
      <c r="J257" s="29">
        <f t="shared" si="100"/>
        <v>-0.66299814814814817</v>
      </c>
      <c r="K257" s="54">
        <f t="shared" si="101"/>
        <v>-0.17110185185185189</v>
      </c>
      <c r="L257" s="30"/>
      <c r="M257" s="38">
        <f t="shared" si="95"/>
        <v>-0.99890188557952364</v>
      </c>
      <c r="N257" s="38">
        <f t="shared" si="103"/>
        <v>3.3250000000000002</v>
      </c>
      <c r="R257" s="13"/>
      <c r="T257" s="29">
        <f t="shared" si="112"/>
        <v>1621.5667249079982</v>
      </c>
      <c r="U257" s="29">
        <f t="shared" si="112"/>
        <v>1624.7492865404304</v>
      </c>
      <c r="V257" s="29">
        <f t="shared" si="106"/>
        <v>-0.60038333333333338</v>
      </c>
      <c r="W257" s="29">
        <f t="shared" si="107"/>
        <v>-0.60871719576719585</v>
      </c>
      <c r="X257" s="49">
        <f t="shared" si="108"/>
        <v>8.3338624338624712E-3</v>
      </c>
      <c r="Y257" s="30"/>
      <c r="Z257" s="38">
        <f t="shared" si="96"/>
        <v>-0.10660883187489818</v>
      </c>
      <c r="AA257" s="38">
        <f t="shared" si="102"/>
        <v>-3.8</v>
      </c>
    </row>
    <row r="258" spans="1:27">
      <c r="A258">
        <v>257</v>
      </c>
      <c r="B258" s="3">
        <v>-0.32350000000000001</v>
      </c>
      <c r="G258" s="29">
        <f t="shared" si="111"/>
        <v>543.73918539095177</v>
      </c>
      <c r="H258" s="29">
        <f t="shared" si="111"/>
        <v>544.80003926842926</v>
      </c>
      <c r="I258" s="29">
        <f t="shared" si="99"/>
        <v>-0.86480000000000001</v>
      </c>
      <c r="J258" s="29">
        <f t="shared" si="100"/>
        <v>-0.67713148148148161</v>
      </c>
      <c r="K258" s="54">
        <f t="shared" si="101"/>
        <v>-0.1876685185185184</v>
      </c>
      <c r="L258" s="30"/>
      <c r="M258" s="38">
        <f t="shared" ref="M258:M321" si="113" xml:space="preserve"> SIN((2*PI()*(H258-2000+N258)/19.0953697945932) + 5.663651193)</f>
        <v>-0.73508794982562164</v>
      </c>
      <c r="N258" s="38">
        <f t="shared" si="103"/>
        <v>3.3250000000000002</v>
      </c>
      <c r="R258" s="13"/>
      <c r="T258" s="29">
        <f t="shared" si="112"/>
        <v>1627.9318481728626</v>
      </c>
      <c r="U258" s="29">
        <f t="shared" si="112"/>
        <v>1631.1144098052948</v>
      </c>
      <c r="V258" s="29">
        <f t="shared" si="106"/>
        <v>-0.66658571428571434</v>
      </c>
      <c r="W258" s="29">
        <f t="shared" si="107"/>
        <v>-0.60456349206349214</v>
      </c>
      <c r="X258" s="49">
        <f t="shared" si="108"/>
        <v>-6.2022222222222201E-2</v>
      </c>
      <c r="Y258" s="30"/>
      <c r="Z258" s="38">
        <f t="shared" ref="Z258:Z321" si="114" xml:space="preserve"> SIN((2*PI()*(U258-2000+AA258)/57.2861093837796) + 0.840686201)</f>
        <v>-0.72079149167458623</v>
      </c>
      <c r="AA258" s="38">
        <f t="shared" si="102"/>
        <v>-3.8</v>
      </c>
    </row>
    <row r="259" spans="1:27">
      <c r="A259">
        <v>258</v>
      </c>
      <c r="B259" s="3">
        <v>-0.2505</v>
      </c>
      <c r="G259" s="29">
        <f t="shared" si="111"/>
        <v>545.86089314590663</v>
      </c>
      <c r="H259" s="29">
        <f t="shared" si="111"/>
        <v>546.92174702338411</v>
      </c>
      <c r="I259" s="29">
        <f t="shared" si="99"/>
        <v>-0.74304999999999999</v>
      </c>
      <c r="J259" s="29">
        <f t="shared" si="100"/>
        <v>-0.64003703703703707</v>
      </c>
      <c r="K259" s="54">
        <f t="shared" si="101"/>
        <v>-0.10301296296296292</v>
      </c>
      <c r="L259" s="30"/>
      <c r="M259" s="38">
        <f t="shared" si="113"/>
        <v>-0.12731819275571338</v>
      </c>
      <c r="N259" s="38">
        <f t="shared" si="103"/>
        <v>3.3250000000000002</v>
      </c>
      <c r="R259" s="13"/>
      <c r="T259" s="29">
        <f t="shared" si="112"/>
        <v>1634.2969714377271</v>
      </c>
      <c r="U259" s="29">
        <f t="shared" si="112"/>
        <v>1637.4795330701593</v>
      </c>
      <c r="V259" s="29">
        <f t="shared" si="106"/>
        <v>-0.4841333333333333</v>
      </c>
      <c r="W259" s="29">
        <f t="shared" si="107"/>
        <v>-0.58962883597883597</v>
      </c>
      <c r="X259" s="49">
        <f t="shared" si="108"/>
        <v>0.10549550264550267</v>
      </c>
      <c r="Y259" s="30"/>
      <c r="Z259" s="38">
        <f t="shared" si="114"/>
        <v>-0.99770780181460073</v>
      </c>
      <c r="AA259" s="38">
        <f t="shared" si="102"/>
        <v>-3.8</v>
      </c>
    </row>
    <row r="260" spans="1:27">
      <c r="A260">
        <v>259</v>
      </c>
      <c r="B260" s="3">
        <v>-0.14710000000000001</v>
      </c>
      <c r="G260" s="29">
        <f t="shared" ref="G260:H275" si="115">G259+2.1217077549548</f>
        <v>547.98260090086148</v>
      </c>
      <c r="H260" s="29">
        <f t="shared" si="115"/>
        <v>549.04345477833897</v>
      </c>
      <c r="I260" s="29">
        <f t="shared" si="99"/>
        <v>-0.41913333333333336</v>
      </c>
      <c r="J260" s="29">
        <f t="shared" si="100"/>
        <v>-0.59944814814814817</v>
      </c>
      <c r="K260" s="54">
        <f t="shared" si="101"/>
        <v>0.18031481481481482</v>
      </c>
      <c r="L260" s="30"/>
      <c r="M260" s="38">
        <f t="shared" si="113"/>
        <v>0.54002516168865033</v>
      </c>
      <c r="N260" s="38">
        <f t="shared" si="103"/>
        <v>3.3250000000000002</v>
      </c>
      <c r="R260" s="13"/>
      <c r="T260" s="29">
        <f t="shared" ref="T260:U275" si="116">T259+6.3651232648644</f>
        <v>1640.6620947025915</v>
      </c>
      <c r="U260" s="29">
        <f t="shared" si="116"/>
        <v>1643.8446563350237</v>
      </c>
      <c r="V260" s="29">
        <f t="shared" si="106"/>
        <v>-0.75854285714285719</v>
      </c>
      <c r="W260" s="29">
        <f t="shared" si="107"/>
        <v>-0.59450925925925935</v>
      </c>
      <c r="X260" s="49">
        <f t="shared" si="108"/>
        <v>-0.16403359788359784</v>
      </c>
      <c r="Y260" s="30"/>
      <c r="Z260" s="38">
        <f t="shared" si="114"/>
        <v>-0.80778554319846085</v>
      </c>
      <c r="AA260" s="38">
        <f t="shared" si="102"/>
        <v>-3.8</v>
      </c>
    </row>
    <row r="261" spans="1:27">
      <c r="A261">
        <v>260</v>
      </c>
      <c r="B261" s="3">
        <v>-0.15609999999999999</v>
      </c>
      <c r="G261" s="29">
        <f t="shared" si="115"/>
        <v>550.10430865581634</v>
      </c>
      <c r="H261" s="29">
        <f t="shared" si="115"/>
        <v>551.16516253329382</v>
      </c>
      <c r="I261" s="29">
        <f t="shared" si="99"/>
        <v>-0.40455000000000002</v>
      </c>
      <c r="J261" s="29">
        <f t="shared" si="100"/>
        <v>-0.53136481481481479</v>
      </c>
      <c r="K261" s="54">
        <f t="shared" si="101"/>
        <v>0.12681481481481477</v>
      </c>
      <c r="L261" s="30"/>
      <c r="M261" s="38">
        <f t="shared" si="113"/>
        <v>0.95468474126776026</v>
      </c>
      <c r="N261" s="38">
        <f t="shared" si="103"/>
        <v>3.3250000000000002</v>
      </c>
      <c r="R261" s="13"/>
      <c r="T261" s="29">
        <f t="shared" si="116"/>
        <v>1647.027217967456</v>
      </c>
      <c r="U261" s="29">
        <f t="shared" si="116"/>
        <v>1650.2097795998882</v>
      </c>
      <c r="V261" s="29">
        <f t="shared" si="106"/>
        <v>-0.51156666666666661</v>
      </c>
      <c r="W261" s="29">
        <f t="shared" si="107"/>
        <v>-0.61527777777777781</v>
      </c>
      <c r="X261" s="49">
        <f t="shared" si="108"/>
        <v>0.1037111111111112</v>
      </c>
      <c r="Y261" s="30"/>
      <c r="Z261" s="38">
        <f t="shared" si="114"/>
        <v>-0.23989145138344556</v>
      </c>
      <c r="AA261" s="38">
        <f t="shared" si="102"/>
        <v>-3.8</v>
      </c>
    </row>
    <row r="262" spans="1:27">
      <c r="A262">
        <v>261</v>
      </c>
      <c r="B262" s="3">
        <v>-0.3458</v>
      </c>
      <c r="G262" s="29">
        <f t="shared" si="115"/>
        <v>552.22601641077119</v>
      </c>
      <c r="H262" s="29">
        <f t="shared" si="115"/>
        <v>553.28687028824868</v>
      </c>
      <c r="I262" s="29">
        <f t="shared" si="99"/>
        <v>-0.72294999999999998</v>
      </c>
      <c r="J262" s="29">
        <f t="shared" si="100"/>
        <v>-0.49345370370370367</v>
      </c>
      <c r="K262" s="54">
        <f t="shared" si="101"/>
        <v>-0.22949629629629631</v>
      </c>
      <c r="L262" s="30"/>
      <c r="M262" s="38">
        <f t="shared" si="113"/>
        <v>0.92263672026861832</v>
      </c>
      <c r="N262" s="38">
        <f t="shared" si="103"/>
        <v>3.3250000000000002</v>
      </c>
      <c r="R262" s="13"/>
      <c r="T262" s="29">
        <f t="shared" si="116"/>
        <v>1653.3923412323204</v>
      </c>
      <c r="U262" s="29">
        <f t="shared" si="116"/>
        <v>1656.5749028647526</v>
      </c>
      <c r="V262" s="29">
        <f t="shared" si="106"/>
        <v>-0.66125</v>
      </c>
      <c r="W262" s="29">
        <f t="shared" si="107"/>
        <v>-0.62317645502645502</v>
      </c>
      <c r="X262" s="49">
        <f t="shared" si="108"/>
        <v>-3.8073544973544982E-2</v>
      </c>
      <c r="Y262" s="30"/>
      <c r="Z262" s="38">
        <f t="shared" si="114"/>
        <v>0.44025051663039932</v>
      </c>
      <c r="AA262" s="38">
        <f t="shared" si="102"/>
        <v>-3.8</v>
      </c>
    </row>
    <row r="263" spans="1:27">
      <c r="A263">
        <v>262</v>
      </c>
      <c r="B263" s="3">
        <v>-0.4199</v>
      </c>
      <c r="G263" s="29">
        <f t="shared" si="115"/>
        <v>554.34772416572605</v>
      </c>
      <c r="H263" s="29">
        <f t="shared" si="115"/>
        <v>555.40857804320353</v>
      </c>
      <c r="I263" s="29">
        <f t="shared" ref="I263:I326" si="117">AVERAGEIFS(TempDev,Year,"&gt;"&amp;G263,Year,"&lt;="&amp;G264)</f>
        <v>-0.4556</v>
      </c>
      <c r="J263" s="29">
        <f t="shared" ref="J263:J326" si="118">AVERAGE(I259:I267)</f>
        <v>-0.46648703703703709</v>
      </c>
      <c r="K263" s="54">
        <f t="shared" ref="K263:K326" si="119">I263-J263</f>
        <v>1.0887037037037084E-2</v>
      </c>
      <c r="L263" s="30"/>
      <c r="M263" s="38">
        <f t="shared" si="113"/>
        <v>0.45887672389076134</v>
      </c>
      <c r="N263" s="38">
        <f t="shared" si="103"/>
        <v>3.3250000000000002</v>
      </c>
      <c r="R263" s="13"/>
      <c r="T263" s="29">
        <f t="shared" si="116"/>
        <v>1659.7574644971849</v>
      </c>
      <c r="U263" s="29">
        <f t="shared" si="116"/>
        <v>1662.9400261296171</v>
      </c>
      <c r="V263" s="29">
        <f t="shared" si="106"/>
        <v>-0.54997142857142856</v>
      </c>
      <c r="W263" s="29">
        <f t="shared" si="107"/>
        <v>-0.63223730158730163</v>
      </c>
      <c r="X263" s="49">
        <f t="shared" si="108"/>
        <v>8.226587301587307E-2</v>
      </c>
      <c r="Y263" s="30"/>
      <c r="Z263" s="38">
        <f t="shared" si="114"/>
        <v>0.9143943750733855</v>
      </c>
      <c r="AA263" s="38">
        <f t="shared" si="102"/>
        <v>-3.8</v>
      </c>
    </row>
    <row r="264" spans="1:27">
      <c r="A264">
        <v>263</v>
      </c>
      <c r="B264" s="3">
        <v>-0.28989999999999999</v>
      </c>
      <c r="G264" s="29">
        <f t="shared" si="115"/>
        <v>556.4694319206809</v>
      </c>
      <c r="H264" s="29">
        <f t="shared" si="115"/>
        <v>557.53028579815839</v>
      </c>
      <c r="I264" s="29">
        <f t="shared" si="117"/>
        <v>-0.2336</v>
      </c>
      <c r="J264" s="29">
        <f t="shared" si="118"/>
        <v>-0.42357037037037037</v>
      </c>
      <c r="K264" s="54">
        <f t="shared" si="119"/>
        <v>0.18997037037037037</v>
      </c>
      <c r="L264" s="30"/>
      <c r="M264" s="38">
        <f t="shared" si="113"/>
        <v>-0.21959679144215805</v>
      </c>
      <c r="N264" s="38">
        <f t="shared" si="103"/>
        <v>3.3250000000000002</v>
      </c>
      <c r="R264" s="13"/>
      <c r="T264" s="29">
        <f t="shared" si="116"/>
        <v>1666.1225877620493</v>
      </c>
      <c r="U264" s="29">
        <f t="shared" si="116"/>
        <v>1669.3051493944815</v>
      </c>
      <c r="V264" s="29">
        <f t="shared" si="106"/>
        <v>-0.64876666666666671</v>
      </c>
      <c r="W264" s="29">
        <f t="shared" si="107"/>
        <v>-0.65222063492063498</v>
      </c>
      <c r="X264" s="49">
        <f t="shared" si="108"/>
        <v>3.4539682539682648E-3</v>
      </c>
      <c r="Y264" s="30"/>
      <c r="Z264" s="38">
        <f t="shared" si="114"/>
        <v>0.9606829430580347</v>
      </c>
      <c r="AA264" s="38">
        <f t="shared" si="102"/>
        <v>-3.8</v>
      </c>
    </row>
    <row r="265" spans="1:27">
      <c r="A265">
        <v>264</v>
      </c>
      <c r="B265" s="3">
        <v>-0.15179999999999999</v>
      </c>
      <c r="G265" s="29">
        <f t="shared" si="115"/>
        <v>558.59113967563576</v>
      </c>
      <c r="H265" s="29">
        <f t="shared" si="115"/>
        <v>559.65199355311324</v>
      </c>
      <c r="I265" s="29">
        <f t="shared" si="117"/>
        <v>-0.10450000000000001</v>
      </c>
      <c r="J265" s="29">
        <f t="shared" si="118"/>
        <v>-0.4277555555555555</v>
      </c>
      <c r="K265" s="54">
        <f t="shared" si="119"/>
        <v>0.32325555555555552</v>
      </c>
      <c r="L265" s="30"/>
      <c r="M265" s="38">
        <f t="shared" si="113"/>
        <v>-0.79531852751298016</v>
      </c>
      <c r="N265" s="38">
        <f t="shared" si="103"/>
        <v>3.3250000000000002</v>
      </c>
      <c r="R265" s="13"/>
      <c r="T265" s="29">
        <f t="shared" si="116"/>
        <v>1672.4877110269138</v>
      </c>
      <c r="U265" s="29">
        <f t="shared" si="116"/>
        <v>1675.670272659346</v>
      </c>
      <c r="V265" s="29">
        <f t="shared" si="106"/>
        <v>-0.65629999999999999</v>
      </c>
      <c r="W265" s="29">
        <f t="shared" si="107"/>
        <v>-0.64379523809523809</v>
      </c>
      <c r="X265" s="49">
        <f t="shared" si="108"/>
        <v>-1.2504761904761907E-2</v>
      </c>
      <c r="Y265" s="30"/>
      <c r="Z265" s="38">
        <f t="shared" si="114"/>
        <v>0.55745728518419291</v>
      </c>
      <c r="AA265" s="38">
        <f t="shared" si="102"/>
        <v>-3.8</v>
      </c>
    </row>
    <row r="266" spans="1:27">
      <c r="A266">
        <v>265</v>
      </c>
      <c r="B266" s="3">
        <v>-0.1295</v>
      </c>
      <c r="G266" s="29">
        <f t="shared" si="115"/>
        <v>560.71284743059061</v>
      </c>
      <c r="H266" s="29">
        <f t="shared" si="115"/>
        <v>561.7737013080681</v>
      </c>
      <c r="I266" s="29">
        <f t="shared" si="117"/>
        <v>-0.4929</v>
      </c>
      <c r="J266" s="29">
        <f t="shared" si="118"/>
        <v>-0.43748888888888893</v>
      </c>
      <c r="K266" s="54">
        <f t="shared" si="119"/>
        <v>-5.5411111111111078E-2</v>
      </c>
      <c r="L266" s="30"/>
      <c r="M266" s="38">
        <f t="shared" si="113"/>
        <v>-0.99890188557951676</v>
      </c>
      <c r="N266" s="38">
        <f t="shared" si="103"/>
        <v>3.3250000000000002</v>
      </c>
      <c r="R266" s="13"/>
      <c r="T266" s="29">
        <f t="shared" si="116"/>
        <v>1678.8528342917782</v>
      </c>
      <c r="U266" s="29">
        <f t="shared" si="116"/>
        <v>1682.0353959242104</v>
      </c>
      <c r="V266" s="29">
        <f t="shared" si="106"/>
        <v>-0.67147142857142861</v>
      </c>
      <c r="W266" s="29">
        <f t="shared" si="107"/>
        <v>-0.66237301587301589</v>
      </c>
      <c r="X266" s="49">
        <f t="shared" si="108"/>
        <v>-9.0984126984127167E-3</v>
      </c>
      <c r="Y266" s="30"/>
      <c r="Z266" s="38">
        <f t="shared" si="114"/>
        <v>-0.10660883187495446</v>
      </c>
      <c r="AA266" s="38">
        <f t="shared" si="102"/>
        <v>-3.8</v>
      </c>
    </row>
    <row r="267" spans="1:27">
      <c r="A267">
        <v>266</v>
      </c>
      <c r="B267" s="3">
        <v>-0.1704</v>
      </c>
      <c r="G267" s="29">
        <f t="shared" si="115"/>
        <v>562.83455518554547</v>
      </c>
      <c r="H267" s="29">
        <f t="shared" si="115"/>
        <v>563.89540906302295</v>
      </c>
      <c r="I267" s="29">
        <f t="shared" si="117"/>
        <v>-0.6221000000000001</v>
      </c>
      <c r="J267" s="29">
        <f t="shared" si="118"/>
        <v>-0.39561666666666667</v>
      </c>
      <c r="K267" s="54">
        <f t="shared" si="119"/>
        <v>-0.22648333333333343</v>
      </c>
      <c r="L267" s="30"/>
      <c r="M267" s="38">
        <f t="shared" si="113"/>
        <v>-0.73508794982552073</v>
      </c>
      <c r="N267" s="38">
        <f t="shared" si="103"/>
        <v>3.3250000000000002</v>
      </c>
      <c r="R267" s="13"/>
      <c r="T267" s="29">
        <f t="shared" si="116"/>
        <v>1685.2179575566427</v>
      </c>
      <c r="U267" s="29">
        <f t="shared" si="116"/>
        <v>1688.4005191890749</v>
      </c>
      <c r="V267" s="29">
        <f t="shared" si="106"/>
        <v>-0.74813333333333321</v>
      </c>
      <c r="W267" s="29">
        <f t="shared" si="107"/>
        <v>-0.6550690476190475</v>
      </c>
      <c r="X267" s="49">
        <f t="shared" si="108"/>
        <v>-9.3064285714285711E-2</v>
      </c>
      <c r="Y267" s="30"/>
      <c r="Z267" s="38">
        <f t="shared" si="114"/>
        <v>-0.72079149167462053</v>
      </c>
      <c r="AA267" s="38">
        <f t="shared" si="102"/>
        <v>-3.8</v>
      </c>
    </row>
    <row r="268" spans="1:27">
      <c r="A268">
        <v>267</v>
      </c>
      <c r="B268" s="3">
        <v>-0.24260000000000001</v>
      </c>
      <c r="G268" s="29">
        <f t="shared" si="115"/>
        <v>564.95626294050032</v>
      </c>
      <c r="H268" s="29">
        <f t="shared" si="115"/>
        <v>566.01711681797781</v>
      </c>
      <c r="I268" s="29">
        <f t="shared" si="117"/>
        <v>-0.35680000000000001</v>
      </c>
      <c r="J268" s="29">
        <f t="shared" si="118"/>
        <v>-0.37853888888888887</v>
      </c>
      <c r="K268" s="54">
        <f t="shared" si="119"/>
        <v>2.1738888888888863E-2</v>
      </c>
      <c r="L268" s="30"/>
      <c r="M268" s="38">
        <f t="shared" si="113"/>
        <v>-0.12731819275562201</v>
      </c>
      <c r="N268" s="38">
        <f t="shared" si="103"/>
        <v>3.3250000000000002</v>
      </c>
      <c r="R268" s="13"/>
      <c r="T268" s="29">
        <f t="shared" si="116"/>
        <v>1691.5830808215071</v>
      </c>
      <c r="U268" s="29">
        <f t="shared" si="116"/>
        <v>1694.7656424539393</v>
      </c>
      <c r="V268" s="29">
        <f t="shared" si="106"/>
        <v>-0.66398333333333337</v>
      </c>
      <c r="W268" s="29">
        <f t="shared" si="107"/>
        <v>-0.6484629629629628</v>
      </c>
      <c r="X268" s="49">
        <f t="shared" si="108"/>
        <v>-1.5520370370370573E-2</v>
      </c>
      <c r="Y268" s="30"/>
      <c r="Z268" s="38">
        <f t="shared" si="114"/>
        <v>-0.99770780181460406</v>
      </c>
      <c r="AA268" s="38">
        <f t="shared" ref="AA268:AA328" si="120">AA267</f>
        <v>-3.8</v>
      </c>
    </row>
    <row r="269" spans="1:27">
      <c r="A269">
        <v>268</v>
      </c>
      <c r="B269" s="3">
        <v>-0.3226</v>
      </c>
      <c r="G269" s="29">
        <f t="shared" si="115"/>
        <v>567.07797069545518</v>
      </c>
      <c r="H269" s="29">
        <f t="shared" si="115"/>
        <v>568.13882457293266</v>
      </c>
      <c r="I269" s="29">
        <f t="shared" si="117"/>
        <v>-0.45679999999999998</v>
      </c>
      <c r="J269" s="29">
        <f t="shared" si="118"/>
        <v>-0.38677222222222224</v>
      </c>
      <c r="K269" s="54">
        <f t="shared" si="119"/>
        <v>-7.0027777777777744E-2</v>
      </c>
      <c r="L269" s="30"/>
      <c r="M269" s="38">
        <f t="shared" si="113"/>
        <v>0.54002516168882353</v>
      </c>
      <c r="N269" s="38">
        <f t="shared" si="103"/>
        <v>3.3250000000000002</v>
      </c>
      <c r="R269" s="13"/>
      <c r="T269" s="29">
        <f t="shared" si="116"/>
        <v>1697.9482040863716</v>
      </c>
      <c r="U269" s="29">
        <f t="shared" si="116"/>
        <v>1701.1307657188038</v>
      </c>
      <c r="V269" s="29">
        <f t="shared" si="106"/>
        <v>-0.68271428571428572</v>
      </c>
      <c r="W269" s="29">
        <f t="shared" si="107"/>
        <v>-0.61789259259259255</v>
      </c>
      <c r="X269" s="49">
        <f t="shared" si="108"/>
        <v>-6.4821693121693169E-2</v>
      </c>
      <c r="Y269" s="30"/>
      <c r="Z269" s="38">
        <f t="shared" si="114"/>
        <v>-0.80778554319842755</v>
      </c>
      <c r="AA269" s="38">
        <f t="shared" si="120"/>
        <v>-3.8</v>
      </c>
    </row>
    <row r="270" spans="1:27">
      <c r="A270">
        <v>269</v>
      </c>
      <c r="B270" s="3">
        <v>-0.3246</v>
      </c>
      <c r="G270" s="29">
        <f t="shared" si="115"/>
        <v>569.19967845041003</v>
      </c>
      <c r="H270" s="29">
        <f t="shared" si="115"/>
        <v>570.26053232788752</v>
      </c>
      <c r="I270" s="29">
        <f t="shared" si="117"/>
        <v>-0.49214999999999998</v>
      </c>
      <c r="J270" s="29">
        <f t="shared" si="118"/>
        <v>-0.41175</v>
      </c>
      <c r="K270" s="54">
        <f t="shared" si="119"/>
        <v>-8.0399999999999971E-2</v>
      </c>
      <c r="L270" s="30"/>
      <c r="M270" s="38">
        <f t="shared" si="113"/>
        <v>0.95468474126783842</v>
      </c>
      <c r="N270" s="38">
        <f t="shared" si="103"/>
        <v>3.3250000000000002</v>
      </c>
      <c r="R270" s="13"/>
      <c r="T270" s="29">
        <f t="shared" si="116"/>
        <v>1704.313327351236</v>
      </c>
      <c r="U270" s="29">
        <f t="shared" si="116"/>
        <v>1707.4958889836682</v>
      </c>
      <c r="V270" s="29">
        <f t="shared" si="106"/>
        <v>-0.67876666666666663</v>
      </c>
      <c r="W270" s="29">
        <f t="shared" si="107"/>
        <v>-0.6234656084656085</v>
      </c>
      <c r="X270" s="49">
        <f t="shared" si="108"/>
        <v>-5.5301058201058129E-2</v>
      </c>
      <c r="Y270" s="30"/>
      <c r="Z270" s="38">
        <f t="shared" si="114"/>
        <v>-0.23989145138339407</v>
      </c>
      <c r="AA270" s="38">
        <f t="shared" si="120"/>
        <v>-3.8</v>
      </c>
    </row>
    <row r="271" spans="1:27">
      <c r="A271">
        <v>270</v>
      </c>
      <c r="B271" s="3">
        <v>-0.26919999999999999</v>
      </c>
      <c r="G271" s="29">
        <f t="shared" si="115"/>
        <v>571.32138620536489</v>
      </c>
      <c r="H271" s="29">
        <f t="shared" si="115"/>
        <v>572.38224008284237</v>
      </c>
      <c r="I271" s="29">
        <f t="shared" si="117"/>
        <v>-0.34609999999999996</v>
      </c>
      <c r="J271" s="29">
        <f t="shared" si="118"/>
        <v>-0.39632777777777778</v>
      </c>
      <c r="K271" s="54">
        <f t="shared" si="119"/>
        <v>5.0227777777777816E-2</v>
      </c>
      <c r="L271" s="30"/>
      <c r="M271" s="38">
        <f t="shared" si="113"/>
        <v>0.92263672026856092</v>
      </c>
      <c r="N271" s="38">
        <f t="shared" si="103"/>
        <v>3.3250000000000002</v>
      </c>
      <c r="R271" s="13"/>
      <c r="T271" s="29">
        <f t="shared" si="116"/>
        <v>1710.6784506161005</v>
      </c>
      <c r="U271" s="29">
        <f t="shared" si="116"/>
        <v>1713.8610122485327</v>
      </c>
      <c r="V271" s="29">
        <f t="shared" si="106"/>
        <v>-0.59551428571428566</v>
      </c>
      <c r="W271" s="29">
        <f t="shared" si="107"/>
        <v>-0.62548915343915346</v>
      </c>
      <c r="X271" s="49">
        <f t="shared" si="108"/>
        <v>2.9974867724867793E-2</v>
      </c>
      <c r="Y271" s="30"/>
      <c r="Z271" s="38">
        <f t="shared" si="114"/>
        <v>0.44025051663044373</v>
      </c>
      <c r="AA271" s="38">
        <f t="shared" si="120"/>
        <v>-3.8</v>
      </c>
    </row>
    <row r="272" spans="1:27">
      <c r="A272">
        <v>271</v>
      </c>
      <c r="B272" s="3">
        <v>-0.23580000000000001</v>
      </c>
      <c r="G272" s="29">
        <f t="shared" si="115"/>
        <v>573.44309396031974</v>
      </c>
      <c r="H272" s="29">
        <f t="shared" si="115"/>
        <v>574.50394783779723</v>
      </c>
      <c r="I272" s="29">
        <f t="shared" si="117"/>
        <v>-0.3019</v>
      </c>
      <c r="J272" s="29">
        <f t="shared" si="118"/>
        <v>-0.34528333333333333</v>
      </c>
      <c r="K272" s="54">
        <f t="shared" si="119"/>
        <v>4.3383333333333329E-2</v>
      </c>
      <c r="L272" s="30"/>
      <c r="M272" s="38">
        <f t="shared" si="113"/>
        <v>0.45887672389067946</v>
      </c>
      <c r="N272" s="38">
        <f t="shared" ref="N272:N335" si="121">N271</f>
        <v>3.3250000000000002</v>
      </c>
      <c r="R272" s="13"/>
      <c r="T272" s="29">
        <f t="shared" si="116"/>
        <v>1717.0435738809649</v>
      </c>
      <c r="U272" s="29">
        <f t="shared" si="116"/>
        <v>1720.2261355133971</v>
      </c>
      <c r="V272" s="29">
        <f t="shared" si="106"/>
        <v>-0.49051666666666666</v>
      </c>
      <c r="W272" s="29">
        <f t="shared" si="107"/>
        <v>-0.58677804232804243</v>
      </c>
      <c r="X272" s="49">
        <f t="shared" si="108"/>
        <v>9.626137566137577E-2</v>
      </c>
      <c r="Y272" s="30"/>
      <c r="Z272" s="38">
        <f t="shared" si="114"/>
        <v>0.91439437507340693</v>
      </c>
      <c r="AA272" s="38">
        <f t="shared" si="120"/>
        <v>-3.8</v>
      </c>
    </row>
    <row r="273" spans="1:27">
      <c r="A273">
        <v>272</v>
      </c>
      <c r="B273" s="3">
        <v>-0.26879999999999998</v>
      </c>
      <c r="G273" s="29">
        <f t="shared" si="115"/>
        <v>575.5648017152746</v>
      </c>
      <c r="H273" s="29">
        <f t="shared" si="115"/>
        <v>576.62565559275208</v>
      </c>
      <c r="I273" s="29">
        <f t="shared" si="117"/>
        <v>-0.30769999999999997</v>
      </c>
      <c r="J273" s="29">
        <f t="shared" si="118"/>
        <v>-0.31420555555555552</v>
      </c>
      <c r="K273" s="54">
        <f t="shared" si="119"/>
        <v>6.5055555555555422E-3</v>
      </c>
      <c r="L273" s="30"/>
      <c r="M273" s="38">
        <f t="shared" si="113"/>
        <v>-0.21959679144241429</v>
      </c>
      <c r="N273" s="38">
        <f t="shared" si="121"/>
        <v>3.3250000000000002</v>
      </c>
      <c r="R273" s="13"/>
      <c r="T273" s="29">
        <f t="shared" si="116"/>
        <v>1723.4086971458294</v>
      </c>
      <c r="U273" s="29">
        <f t="shared" si="116"/>
        <v>1726.5912587782616</v>
      </c>
      <c r="V273" s="29">
        <f t="shared" si="106"/>
        <v>-0.37363333333333332</v>
      </c>
      <c r="W273" s="29">
        <f t="shared" si="107"/>
        <v>-0.57477513227513233</v>
      </c>
      <c r="X273" s="49">
        <f t="shared" si="108"/>
        <v>0.20114179894179901</v>
      </c>
      <c r="Y273" s="30"/>
      <c r="Z273" s="38">
        <f t="shared" si="114"/>
        <v>0.96068294305801893</v>
      </c>
      <c r="AA273" s="38">
        <f t="shared" si="120"/>
        <v>-3.8</v>
      </c>
    </row>
    <row r="274" spans="1:27">
      <c r="A274">
        <v>273</v>
      </c>
      <c r="B274" s="3">
        <v>-0.37</v>
      </c>
      <c r="G274" s="29">
        <f t="shared" si="115"/>
        <v>577.68650947022945</v>
      </c>
      <c r="H274" s="29">
        <f t="shared" si="115"/>
        <v>578.74736334770694</v>
      </c>
      <c r="I274" s="29">
        <f t="shared" si="117"/>
        <v>-0.32929999999999998</v>
      </c>
      <c r="J274" s="29">
        <f t="shared" si="118"/>
        <v>-0.28742777777777778</v>
      </c>
      <c r="K274" s="54">
        <f t="shared" si="119"/>
        <v>-4.18722222222222E-2</v>
      </c>
      <c r="L274" s="30"/>
      <c r="M274" s="38">
        <f t="shared" si="113"/>
        <v>-0.79531852751313936</v>
      </c>
      <c r="N274" s="38">
        <f t="shared" si="121"/>
        <v>3.3250000000000002</v>
      </c>
      <c r="R274" s="13"/>
      <c r="T274" s="29">
        <f t="shared" si="116"/>
        <v>1729.7738204106938</v>
      </c>
      <c r="U274" s="29">
        <f t="shared" si="116"/>
        <v>1732.956382043126</v>
      </c>
      <c r="V274" s="29">
        <f t="shared" si="106"/>
        <v>-0.70645714285714301</v>
      </c>
      <c r="W274" s="29">
        <f t="shared" si="107"/>
        <v>-0.53722539682539683</v>
      </c>
      <c r="X274" s="49">
        <f t="shared" si="108"/>
        <v>-0.16923174603174618</v>
      </c>
      <c r="Y274" s="30"/>
      <c r="Z274" s="38">
        <f t="shared" si="114"/>
        <v>0.55745728518414883</v>
      </c>
      <c r="AA274" s="38">
        <f t="shared" si="120"/>
        <v>-3.8</v>
      </c>
    </row>
    <row r="275" spans="1:27">
      <c r="A275">
        <v>274</v>
      </c>
      <c r="B275" s="3">
        <v>-0.46639999999999998</v>
      </c>
      <c r="G275" s="29">
        <f t="shared" si="115"/>
        <v>579.80821722518431</v>
      </c>
      <c r="H275" s="29">
        <f t="shared" si="115"/>
        <v>580.86907110266179</v>
      </c>
      <c r="I275" s="29">
        <f t="shared" si="117"/>
        <v>-0.35409999999999997</v>
      </c>
      <c r="J275" s="29">
        <f t="shared" si="118"/>
        <v>-0.28806666666666669</v>
      </c>
      <c r="K275" s="54">
        <f t="shared" si="119"/>
        <v>-6.6033333333333277E-2</v>
      </c>
      <c r="L275" s="30"/>
      <c r="M275" s="38">
        <f t="shared" si="113"/>
        <v>-0.99890188557951243</v>
      </c>
      <c r="N275" s="38">
        <f t="shared" si="121"/>
        <v>3.3250000000000002</v>
      </c>
      <c r="R275" s="13"/>
      <c r="T275" s="29">
        <f t="shared" si="116"/>
        <v>1736.1389436755583</v>
      </c>
      <c r="U275" s="29">
        <f t="shared" si="116"/>
        <v>1739.3215053079905</v>
      </c>
      <c r="V275" s="29">
        <f t="shared" si="106"/>
        <v>-0.68968333333333331</v>
      </c>
      <c r="W275" s="29">
        <f t="shared" si="107"/>
        <v>-0.49901243386243394</v>
      </c>
      <c r="X275" s="49">
        <f t="shared" si="108"/>
        <v>-0.19067089947089938</v>
      </c>
      <c r="Y275" s="30"/>
      <c r="Z275" s="38">
        <f t="shared" si="114"/>
        <v>-0.10660883187500721</v>
      </c>
      <c r="AA275" s="38">
        <f t="shared" si="120"/>
        <v>-3.8</v>
      </c>
    </row>
    <row r="276" spans="1:27">
      <c r="A276">
        <v>275</v>
      </c>
      <c r="B276" s="3">
        <v>-0.36180000000000001</v>
      </c>
      <c r="G276" s="29">
        <f t="shared" ref="G276:H291" si="122">G275+2.1217077549548</f>
        <v>581.92992498013916</v>
      </c>
      <c r="H276" s="29">
        <f t="shared" si="122"/>
        <v>582.99077885761665</v>
      </c>
      <c r="I276" s="29">
        <f t="shared" si="117"/>
        <v>-0.16269999999999998</v>
      </c>
      <c r="J276" s="29">
        <f t="shared" si="118"/>
        <v>-0.28843888888888886</v>
      </c>
      <c r="K276" s="54">
        <f t="shared" si="119"/>
        <v>0.12573888888888887</v>
      </c>
      <c r="L276" s="30"/>
      <c r="M276" s="38">
        <f t="shared" si="113"/>
        <v>-0.7350879498254197</v>
      </c>
      <c r="N276" s="38">
        <f t="shared" si="121"/>
        <v>3.3250000000000002</v>
      </c>
      <c r="R276" s="13"/>
      <c r="T276" s="29">
        <f t="shared" ref="T276:U286" si="123">T275+6.3651232648644</f>
        <v>1742.5040669404227</v>
      </c>
      <c r="U276" s="29">
        <f t="shared" si="123"/>
        <v>1745.6866285728549</v>
      </c>
      <c r="V276" s="29">
        <f t="shared" si="106"/>
        <v>-0.39973333333333333</v>
      </c>
      <c r="W276" s="29">
        <f t="shared" si="107"/>
        <v>-0.47645370370370366</v>
      </c>
      <c r="X276" s="49">
        <f t="shared" si="108"/>
        <v>7.6720370370370328E-2</v>
      </c>
      <c r="Y276" s="30"/>
      <c r="Z276" s="38">
        <f t="shared" si="114"/>
        <v>-0.72079149167465728</v>
      </c>
      <c r="AA276" s="38">
        <f t="shared" si="120"/>
        <v>-3.8</v>
      </c>
    </row>
    <row r="277" spans="1:27">
      <c r="A277">
        <v>276</v>
      </c>
      <c r="B277" s="3">
        <v>-0.2</v>
      </c>
      <c r="G277" s="29">
        <f t="shared" si="122"/>
        <v>584.05163273509402</v>
      </c>
      <c r="H277" s="29">
        <f t="shared" si="122"/>
        <v>585.1124866125715</v>
      </c>
      <c r="I277" s="29">
        <f t="shared" si="117"/>
        <v>-7.7100000000000002E-2</v>
      </c>
      <c r="J277" s="29">
        <f t="shared" si="118"/>
        <v>-0.27606111111111109</v>
      </c>
      <c r="K277" s="54">
        <f t="shared" si="119"/>
        <v>0.19896111111111109</v>
      </c>
      <c r="L277" s="30"/>
      <c r="M277" s="38">
        <f t="shared" si="113"/>
        <v>-0.12731819275536149</v>
      </c>
      <c r="N277" s="38">
        <f t="shared" si="121"/>
        <v>3.3250000000000002</v>
      </c>
      <c r="R277" s="13"/>
      <c r="T277" s="29">
        <f t="shared" si="123"/>
        <v>1748.8691902052872</v>
      </c>
      <c r="U277" s="29">
        <f t="shared" si="123"/>
        <v>1752.0517518377194</v>
      </c>
      <c r="V277" s="29">
        <f t="shared" si="106"/>
        <v>-0.55595714285714293</v>
      </c>
      <c r="W277" s="29">
        <f t="shared" si="107"/>
        <v>-0.46329259259259259</v>
      </c>
      <c r="X277" s="49">
        <f t="shared" si="108"/>
        <v>-9.2664550264550338E-2</v>
      </c>
      <c r="Y277" s="30"/>
      <c r="Z277" s="38">
        <f t="shared" si="114"/>
        <v>-0.99770780181460761</v>
      </c>
      <c r="AA277" s="38">
        <f t="shared" si="120"/>
        <v>-3.8</v>
      </c>
    </row>
    <row r="278" spans="1:27">
      <c r="A278">
        <v>277</v>
      </c>
      <c r="B278" s="3">
        <v>-0.22309999999999999</v>
      </c>
      <c r="G278" s="29">
        <f t="shared" si="122"/>
        <v>586.17334049004887</v>
      </c>
      <c r="H278" s="29">
        <f t="shared" si="122"/>
        <v>587.23419436752636</v>
      </c>
      <c r="I278" s="29">
        <f t="shared" si="117"/>
        <v>-0.21579999999999999</v>
      </c>
      <c r="J278" s="29">
        <f t="shared" si="118"/>
        <v>-0.28383333333333333</v>
      </c>
      <c r="K278" s="54">
        <f t="shared" si="119"/>
        <v>6.8033333333333335E-2</v>
      </c>
      <c r="L278" s="30"/>
      <c r="M278" s="38">
        <f t="shared" si="113"/>
        <v>0.54002516168894898</v>
      </c>
      <c r="N278" s="38">
        <f t="shared" si="121"/>
        <v>3.3250000000000002</v>
      </c>
      <c r="R278" s="13"/>
      <c r="T278" s="29">
        <f t="shared" si="123"/>
        <v>1755.2343134701516</v>
      </c>
      <c r="U278" s="29">
        <f t="shared" si="123"/>
        <v>1758.4168751025838</v>
      </c>
      <c r="V278" s="29">
        <f t="shared" si="106"/>
        <v>-0.34476666666666667</v>
      </c>
      <c r="W278" s="29">
        <f t="shared" si="107"/>
        <v>-0.48573809523809519</v>
      </c>
      <c r="X278" s="49">
        <f t="shared" si="108"/>
        <v>0.14097142857142853</v>
      </c>
      <c r="Y278" s="30"/>
      <c r="Z278" s="38">
        <f t="shared" si="114"/>
        <v>-0.80778554319839835</v>
      </c>
      <c r="AA278" s="38">
        <f t="shared" si="120"/>
        <v>-3.8</v>
      </c>
    </row>
    <row r="279" spans="1:27">
      <c r="A279">
        <v>278</v>
      </c>
      <c r="B279" s="3">
        <v>-0.31040000000000001</v>
      </c>
      <c r="G279" s="29">
        <f t="shared" si="122"/>
        <v>588.29504824500373</v>
      </c>
      <c r="H279" s="29">
        <f t="shared" si="122"/>
        <v>589.35590212248121</v>
      </c>
      <c r="I279" s="29">
        <f t="shared" si="117"/>
        <v>-0.49790000000000001</v>
      </c>
      <c r="J279" s="29">
        <f t="shared" si="118"/>
        <v>-0.28911666666666669</v>
      </c>
      <c r="K279" s="54">
        <f t="shared" si="119"/>
        <v>-0.20878333333333332</v>
      </c>
      <c r="L279" s="30"/>
      <c r="M279" s="38">
        <f t="shared" si="113"/>
        <v>0.95468474126786584</v>
      </c>
      <c r="N279" s="38">
        <f t="shared" si="121"/>
        <v>3.3250000000000002</v>
      </c>
      <c r="R279" s="13"/>
      <c r="T279" s="29">
        <f t="shared" si="123"/>
        <v>1761.5994367350161</v>
      </c>
      <c r="U279" s="29">
        <f t="shared" si="123"/>
        <v>1764.7819983674483</v>
      </c>
      <c r="V279" s="29">
        <f t="shared" si="106"/>
        <v>-0.33485000000000004</v>
      </c>
      <c r="W279" s="29">
        <f t="shared" si="107"/>
        <v>-0.45133730158730156</v>
      </c>
      <c r="X279" s="49">
        <f t="shared" si="108"/>
        <v>0.11648730158730153</v>
      </c>
      <c r="Y279" s="30"/>
      <c r="Z279" s="38">
        <f t="shared" si="114"/>
        <v>-0.23989145138334256</v>
      </c>
      <c r="AA279" s="38">
        <f t="shared" si="120"/>
        <v>-3.8</v>
      </c>
    </row>
    <row r="280" spans="1:27">
      <c r="A280">
        <v>279</v>
      </c>
      <c r="B280" s="3">
        <v>-0.2621</v>
      </c>
      <c r="G280" s="29">
        <f t="shared" si="122"/>
        <v>590.41675599995858</v>
      </c>
      <c r="H280" s="29">
        <f t="shared" si="122"/>
        <v>591.47760987743607</v>
      </c>
      <c r="I280" s="29">
        <f t="shared" si="117"/>
        <v>-0.34944999999999998</v>
      </c>
      <c r="J280" s="29">
        <f t="shared" si="118"/>
        <v>-0.2811685185185186</v>
      </c>
      <c r="K280" s="54">
        <f t="shared" si="119"/>
        <v>-6.8281481481481388E-2</v>
      </c>
      <c r="L280" s="30"/>
      <c r="M280" s="38">
        <f t="shared" si="113"/>
        <v>0.92263672026850341</v>
      </c>
      <c r="N280" s="38">
        <f t="shared" si="121"/>
        <v>3.3250000000000002</v>
      </c>
      <c r="R280" s="13"/>
      <c r="T280" s="29">
        <f t="shared" si="123"/>
        <v>1767.9645599998805</v>
      </c>
      <c r="U280" s="29">
        <f t="shared" si="123"/>
        <v>1771.1471216323127</v>
      </c>
      <c r="V280" s="29">
        <f t="shared" si="106"/>
        <v>-0.39248571428571427</v>
      </c>
      <c r="W280" s="29">
        <f t="shared" si="107"/>
        <v>-0.42395582010582017</v>
      </c>
      <c r="X280" s="49">
        <f t="shared" si="108"/>
        <v>3.1470105820105898E-2</v>
      </c>
      <c r="Y280" s="30"/>
      <c r="Z280" s="38">
        <f t="shared" si="114"/>
        <v>0.4402505166304882</v>
      </c>
      <c r="AA280" s="38">
        <f t="shared" si="120"/>
        <v>-3.8</v>
      </c>
    </row>
    <row r="281" spans="1:27">
      <c r="A281">
        <v>280</v>
      </c>
      <c r="B281" s="3">
        <v>-0.10009999999999999</v>
      </c>
      <c r="G281" s="29">
        <f t="shared" si="122"/>
        <v>592.53846375491344</v>
      </c>
      <c r="H281" s="29">
        <f t="shared" si="122"/>
        <v>593.59931763239092</v>
      </c>
      <c r="I281" s="29">
        <f t="shared" si="117"/>
        <v>-0.1905</v>
      </c>
      <c r="J281" s="29">
        <f t="shared" si="118"/>
        <v>-0.30455185185185191</v>
      </c>
      <c r="K281" s="54">
        <f t="shared" si="119"/>
        <v>0.1140518518518519</v>
      </c>
      <c r="L281" s="30"/>
      <c r="M281" s="38">
        <f t="shared" si="113"/>
        <v>0.45887672389054712</v>
      </c>
      <c r="N281" s="38">
        <f t="shared" si="121"/>
        <v>3.3250000000000002</v>
      </c>
      <c r="R281" s="13"/>
      <c r="T281" s="29">
        <f t="shared" si="123"/>
        <v>1774.329683264745</v>
      </c>
      <c r="U281" s="29">
        <f t="shared" si="123"/>
        <v>1777.5122448971772</v>
      </c>
      <c r="V281" s="29">
        <f t="shared" si="106"/>
        <v>-0.3720666666666666</v>
      </c>
      <c r="W281" s="29">
        <f t="shared" si="107"/>
        <v>-0.41998386243386243</v>
      </c>
      <c r="X281" s="49">
        <f t="shared" si="108"/>
        <v>4.791719576719583E-2</v>
      </c>
      <c r="Y281" s="30"/>
      <c r="Z281" s="38">
        <f t="shared" si="114"/>
        <v>0.91439437507342702</v>
      </c>
      <c r="AA281" s="38">
        <f t="shared" si="120"/>
        <v>-3.8</v>
      </c>
    </row>
    <row r="282" spans="1:27">
      <c r="A282">
        <v>281</v>
      </c>
      <c r="B282" s="3">
        <v>-1.1299999999999999E-2</v>
      </c>
      <c r="G282" s="29">
        <f t="shared" si="122"/>
        <v>594.66017150986829</v>
      </c>
      <c r="H282" s="29">
        <f t="shared" si="122"/>
        <v>595.72102538734578</v>
      </c>
      <c r="I282" s="29">
        <f t="shared" si="117"/>
        <v>-0.37764999999999999</v>
      </c>
      <c r="J282" s="29">
        <f t="shared" si="118"/>
        <v>-0.33082962962962958</v>
      </c>
      <c r="K282" s="54">
        <f t="shared" si="119"/>
        <v>-4.6820370370370401E-2</v>
      </c>
      <c r="L282" s="30"/>
      <c r="M282" s="38">
        <f t="shared" si="113"/>
        <v>-0.2195967914426151</v>
      </c>
      <c r="N282" s="38">
        <f t="shared" si="121"/>
        <v>3.3250000000000002</v>
      </c>
      <c r="R282" s="13"/>
      <c r="T282" s="29">
        <f t="shared" si="123"/>
        <v>1780.6948065296094</v>
      </c>
      <c r="U282" s="29">
        <f t="shared" si="123"/>
        <v>1783.8773681620416</v>
      </c>
      <c r="V282" s="29">
        <f t="shared" si="106"/>
        <v>-0.57564285714285712</v>
      </c>
      <c r="W282" s="29">
        <f t="shared" si="107"/>
        <v>-0.41152010582010579</v>
      </c>
      <c r="X282" s="49">
        <f t="shared" si="108"/>
        <v>-0.16412275132275134</v>
      </c>
      <c r="Y282" s="30"/>
      <c r="Z282" s="38">
        <f t="shared" si="114"/>
        <v>0.96068294305800517</v>
      </c>
      <c r="AA282" s="38">
        <f t="shared" si="120"/>
        <v>-3.8</v>
      </c>
    </row>
    <row r="283" spans="1:27">
      <c r="A283">
        <v>282</v>
      </c>
      <c r="B283" s="3">
        <v>-0.1036</v>
      </c>
      <c r="G283" s="29">
        <f t="shared" si="122"/>
        <v>596.78187926482315</v>
      </c>
      <c r="H283" s="29">
        <f t="shared" si="122"/>
        <v>597.84273314230063</v>
      </c>
      <c r="I283" s="29">
        <f t="shared" si="117"/>
        <v>-0.37685000000000002</v>
      </c>
      <c r="J283" s="29">
        <f t="shared" si="118"/>
        <v>-0.34852962962962963</v>
      </c>
      <c r="K283" s="54">
        <f t="shared" si="119"/>
        <v>-2.8320370370370385E-2</v>
      </c>
      <c r="L283" s="30"/>
      <c r="M283" s="38">
        <f t="shared" si="113"/>
        <v>-0.79531852751319521</v>
      </c>
      <c r="N283" s="38">
        <f t="shared" si="121"/>
        <v>3.3250000000000002</v>
      </c>
      <c r="R283" s="13"/>
      <c r="T283" s="29">
        <f t="shared" si="123"/>
        <v>1787.0599297944739</v>
      </c>
      <c r="U283" s="29">
        <f t="shared" si="123"/>
        <v>1790.2424914269061</v>
      </c>
      <c r="V283" s="29">
        <f t="shared" si="106"/>
        <v>-0.39684999999999998</v>
      </c>
      <c r="W283" s="29">
        <f t="shared" si="107"/>
        <v>-0.45460158730158728</v>
      </c>
      <c r="X283" s="49">
        <f t="shared" si="108"/>
        <v>5.7751587301587304E-2</v>
      </c>
      <c r="Y283" s="30"/>
      <c r="Z283" s="38">
        <f t="shared" si="114"/>
        <v>0.55745728518410775</v>
      </c>
      <c r="AA283" s="38">
        <f t="shared" si="120"/>
        <v>-3.8</v>
      </c>
    </row>
    <row r="284" spans="1:27">
      <c r="A284">
        <v>283</v>
      </c>
      <c r="B284" s="3">
        <v>-0.17499999999999999</v>
      </c>
      <c r="G284" s="29">
        <f t="shared" si="122"/>
        <v>598.903587019778</v>
      </c>
      <c r="H284" s="29">
        <f t="shared" si="122"/>
        <v>599.96444089725549</v>
      </c>
      <c r="I284" s="29">
        <f t="shared" si="117"/>
        <v>-0.28256666666666663</v>
      </c>
      <c r="J284" s="29">
        <f t="shared" si="118"/>
        <v>-0.34276851851851853</v>
      </c>
      <c r="K284" s="54">
        <f t="shared" si="119"/>
        <v>6.0201851851851895E-2</v>
      </c>
      <c r="L284" s="30"/>
      <c r="M284" s="38">
        <f t="shared" si="113"/>
        <v>-0.99890188557950543</v>
      </c>
      <c r="N284" s="38">
        <f t="shared" si="121"/>
        <v>3.3250000000000002</v>
      </c>
      <c r="R284" s="13"/>
      <c r="T284" s="29">
        <f t="shared" si="123"/>
        <v>1793.4250530593383</v>
      </c>
      <c r="U284" s="29">
        <f t="shared" si="123"/>
        <v>1796.6076146917706</v>
      </c>
      <c r="V284" s="29">
        <f t="shared" si="106"/>
        <v>-0.44324999999999998</v>
      </c>
      <c r="W284" s="29">
        <f t="shared" si="107"/>
        <v>-0.48567063492063489</v>
      </c>
      <c r="X284" s="49">
        <f t="shared" si="108"/>
        <v>4.2420634920634914E-2</v>
      </c>
      <c r="Y284" s="30"/>
      <c r="Z284" s="38">
        <f t="shared" si="114"/>
        <v>-0.10660883187505642</v>
      </c>
      <c r="AA284" s="38">
        <f t="shared" si="120"/>
        <v>-3.8</v>
      </c>
    </row>
    <row r="285" spans="1:27">
      <c r="A285">
        <v>284</v>
      </c>
      <c r="B285" s="3">
        <v>-0.1178</v>
      </c>
      <c r="G285" s="29">
        <f t="shared" si="122"/>
        <v>601.02529477473286</v>
      </c>
      <c r="H285" s="29">
        <f t="shared" si="122"/>
        <v>602.08614865221034</v>
      </c>
      <c r="I285" s="29">
        <f t="shared" si="117"/>
        <v>-0.37314999999999998</v>
      </c>
      <c r="J285" s="29">
        <f t="shared" si="118"/>
        <v>-0.37118518518518523</v>
      </c>
      <c r="K285" s="54">
        <f t="shared" si="119"/>
        <v>-1.9648148148147526E-3</v>
      </c>
      <c r="L285" s="30"/>
      <c r="M285" s="38">
        <f t="shared" si="113"/>
        <v>-0.73508794982528014</v>
      </c>
      <c r="N285" s="38">
        <f t="shared" si="121"/>
        <v>3.3250000000000002</v>
      </c>
      <c r="R285" s="13"/>
      <c r="T285" s="29">
        <f t="shared" si="123"/>
        <v>1799.7901763242028</v>
      </c>
      <c r="U285" s="29">
        <f t="shared" si="123"/>
        <v>1802.972737956635</v>
      </c>
      <c r="V285" s="29">
        <f t="shared" si="106"/>
        <v>-0.3639857142857143</v>
      </c>
      <c r="W285" s="29">
        <f t="shared" si="107"/>
        <v>-0.4822055555555555</v>
      </c>
      <c r="X285" s="49">
        <f t="shared" si="108"/>
        <v>0.1182198412698412</v>
      </c>
      <c r="Y285" s="30"/>
      <c r="Z285" s="38">
        <f t="shared" si="114"/>
        <v>-0.72079149167468914</v>
      </c>
      <c r="AA285" s="38">
        <f t="shared" si="120"/>
        <v>-3.8</v>
      </c>
    </row>
    <row r="286" spans="1:27">
      <c r="A286">
        <v>285</v>
      </c>
      <c r="B286" s="3">
        <v>-5.45E-2</v>
      </c>
      <c r="G286" s="29">
        <f t="shared" si="122"/>
        <v>603.14700252968771</v>
      </c>
      <c r="H286" s="29">
        <f t="shared" si="122"/>
        <v>604.2078564071652</v>
      </c>
      <c r="I286" s="29">
        <f t="shared" si="117"/>
        <v>-0.31359999999999999</v>
      </c>
      <c r="J286" s="29">
        <f t="shared" si="118"/>
        <v>-0.3988518518518519</v>
      </c>
      <c r="K286" s="54">
        <f t="shared" si="119"/>
        <v>8.5251851851851912E-2</v>
      </c>
      <c r="L286" s="30"/>
      <c r="M286" s="38">
        <f t="shared" si="113"/>
        <v>-0.12731819275527012</v>
      </c>
      <c r="N286" s="38">
        <f t="shared" si="121"/>
        <v>3.3250000000000002</v>
      </c>
      <c r="R286" s="13"/>
      <c r="T286" s="29">
        <f t="shared" si="123"/>
        <v>1806.1552995890672</v>
      </c>
      <c r="U286" s="29">
        <f t="shared" si="123"/>
        <v>1809.3378612214995</v>
      </c>
      <c r="V286" s="29">
        <f t="shared" si="106"/>
        <v>-0.47978333333333328</v>
      </c>
      <c r="W286" s="29">
        <f t="shared" si="107"/>
        <v>-0.50953888888888887</v>
      </c>
      <c r="X286" s="49">
        <f t="shared" si="108"/>
        <v>2.9755555555555591E-2</v>
      </c>
      <c r="Y286" s="30"/>
      <c r="Z286" s="38">
        <f t="shared" si="114"/>
        <v>-0.99770780181461094</v>
      </c>
      <c r="AA286" s="38">
        <f t="shared" si="120"/>
        <v>-3.8</v>
      </c>
    </row>
    <row r="287" spans="1:27">
      <c r="A287">
        <v>286</v>
      </c>
      <c r="B287" s="3">
        <v>-1.3599999999999999E-2</v>
      </c>
      <c r="G287" s="29">
        <f t="shared" si="122"/>
        <v>605.26871028464257</v>
      </c>
      <c r="H287" s="29">
        <f t="shared" si="122"/>
        <v>606.32956416212005</v>
      </c>
      <c r="I287" s="29">
        <f t="shared" si="117"/>
        <v>-0.37509999999999999</v>
      </c>
      <c r="J287" s="29">
        <f t="shared" si="118"/>
        <v>-0.40891851851851846</v>
      </c>
      <c r="K287" s="54">
        <f t="shared" si="119"/>
        <v>3.381851851851847E-2</v>
      </c>
      <c r="L287" s="30"/>
      <c r="M287" s="38">
        <f t="shared" si="113"/>
        <v>0.54002516168907433</v>
      </c>
      <c r="N287" s="38">
        <f t="shared" si="121"/>
        <v>3.3250000000000002</v>
      </c>
      <c r="R287" s="13"/>
      <c r="T287" s="29">
        <f t="shared" ref="T287:U287" si="124">T286+6.3651232648644</f>
        <v>1812.5204228539317</v>
      </c>
      <c r="U287" s="29">
        <f t="shared" si="124"/>
        <v>1815.7029844863639</v>
      </c>
      <c r="V287" s="29">
        <f t="shared" ref="V287:V306" si="125">AVERAGEIFS(TempDev,Year,"&gt;"&amp;T287,Year,"&lt;="&amp;T288)</f>
        <v>-0.73250000000000004</v>
      </c>
      <c r="W287" s="29">
        <f t="shared" ref="W287:W306" si="126">AVERAGE(V283:V291)</f>
        <v>-0.5055531746031745</v>
      </c>
      <c r="X287" s="49">
        <f t="shared" ref="X287:X306" si="127">V287-W287</f>
        <v>-0.22694682539682554</v>
      </c>
      <c r="Y287" s="30"/>
      <c r="Z287" s="38">
        <f t="shared" si="114"/>
        <v>-0.80778554319836915</v>
      </c>
      <c r="AA287" s="38">
        <f t="shared" si="120"/>
        <v>-3.8</v>
      </c>
    </row>
    <row r="288" spans="1:27">
      <c r="A288">
        <v>287</v>
      </c>
      <c r="B288" s="3">
        <v>2.23E-2</v>
      </c>
      <c r="G288" s="29">
        <f t="shared" si="122"/>
        <v>607.39041803959742</v>
      </c>
      <c r="H288" s="29">
        <f t="shared" si="122"/>
        <v>608.45127191707491</v>
      </c>
      <c r="I288" s="29">
        <f t="shared" si="117"/>
        <v>-0.44605</v>
      </c>
      <c r="J288" s="29">
        <f t="shared" si="118"/>
        <v>-0.41087962962962959</v>
      </c>
      <c r="K288" s="54">
        <f t="shared" si="119"/>
        <v>-3.5170370370370407E-2</v>
      </c>
      <c r="L288" s="30"/>
      <c r="M288" s="38">
        <f t="shared" si="113"/>
        <v>0.95468474126791025</v>
      </c>
      <c r="N288" s="38">
        <f t="shared" si="121"/>
        <v>3.3250000000000002</v>
      </c>
      <c r="R288" s="13"/>
      <c r="T288" s="29">
        <f t="shared" ref="T288:U288" si="128">T287+6.3651232648644</f>
        <v>1818.8855461187961</v>
      </c>
      <c r="U288" s="29">
        <f t="shared" si="128"/>
        <v>1822.0681077512284</v>
      </c>
      <c r="V288" s="29">
        <f t="shared" si="125"/>
        <v>-0.61447142857142867</v>
      </c>
      <c r="W288" s="29">
        <f t="shared" si="126"/>
        <v>-0.51031243386243375</v>
      </c>
      <c r="X288" s="49">
        <f t="shared" si="127"/>
        <v>-0.10415899470899492</v>
      </c>
      <c r="Y288" s="30"/>
      <c r="Z288" s="38">
        <f t="shared" si="114"/>
        <v>-0.23989145138329451</v>
      </c>
      <c r="AA288" s="38">
        <f t="shared" si="120"/>
        <v>-3.8</v>
      </c>
    </row>
    <row r="289" spans="1:27">
      <c r="A289">
        <v>288</v>
      </c>
      <c r="B289" s="3">
        <v>1.09E-2</v>
      </c>
      <c r="G289" s="29">
        <f t="shared" si="122"/>
        <v>609.51212579455228</v>
      </c>
      <c r="H289" s="29">
        <f t="shared" si="122"/>
        <v>610.57297967202976</v>
      </c>
      <c r="I289" s="29">
        <f t="shared" si="117"/>
        <v>-0.60519999999999996</v>
      </c>
      <c r="J289" s="29">
        <f t="shared" si="118"/>
        <v>-0.42914629629629625</v>
      </c>
      <c r="K289" s="54">
        <f t="shared" si="119"/>
        <v>-0.17605370370370371</v>
      </c>
      <c r="L289" s="30"/>
      <c r="M289" s="38">
        <f t="shared" si="113"/>
        <v>0.92263672026842403</v>
      </c>
      <c r="N289" s="38">
        <f t="shared" si="121"/>
        <v>3.3250000000000002</v>
      </c>
      <c r="R289" s="13"/>
      <c r="T289" s="29">
        <f t="shared" ref="T289:U289" si="129">T288+6.3651232648644</f>
        <v>1825.2506693836606</v>
      </c>
      <c r="U289" s="29">
        <f t="shared" si="129"/>
        <v>1828.4332310160928</v>
      </c>
      <c r="V289" s="29">
        <f t="shared" si="125"/>
        <v>-0.36130000000000001</v>
      </c>
      <c r="W289" s="29">
        <f t="shared" si="126"/>
        <v>-0.50181798941798939</v>
      </c>
      <c r="X289" s="49">
        <f t="shared" si="127"/>
        <v>0.14051798941798938</v>
      </c>
      <c r="Y289" s="30"/>
      <c r="Z289" s="38">
        <f t="shared" si="114"/>
        <v>0.44025051663053261</v>
      </c>
      <c r="AA289" s="38">
        <f t="shared" si="120"/>
        <v>-3.8</v>
      </c>
    </row>
    <row r="290" spans="1:27">
      <c r="A290">
        <v>289</v>
      </c>
      <c r="B290" s="3">
        <v>-8.5000000000000006E-2</v>
      </c>
      <c r="G290" s="29">
        <f t="shared" si="122"/>
        <v>611.63383354950713</v>
      </c>
      <c r="H290" s="29">
        <f t="shared" si="122"/>
        <v>612.69468742698461</v>
      </c>
      <c r="I290" s="29">
        <f t="shared" si="117"/>
        <v>-0.4395</v>
      </c>
      <c r="J290" s="29">
        <f t="shared" si="118"/>
        <v>-0.43883518518518516</v>
      </c>
      <c r="K290" s="54">
        <f t="shared" si="119"/>
        <v>-6.6481481481484028E-4</v>
      </c>
      <c r="L290" s="30"/>
      <c r="M290" s="38">
        <f t="shared" si="113"/>
        <v>0.45887672389036427</v>
      </c>
      <c r="N290" s="38">
        <f t="shared" si="121"/>
        <v>3.3250000000000002</v>
      </c>
      <c r="R290" s="13"/>
      <c r="T290" s="29">
        <f t="shared" ref="T290:U290" si="130">T289+6.3651232648644</f>
        <v>1831.615792648525</v>
      </c>
      <c r="U290" s="29">
        <f t="shared" si="130"/>
        <v>1834.7983542809573</v>
      </c>
      <c r="V290" s="29">
        <f t="shared" si="125"/>
        <v>-0.61806666666666665</v>
      </c>
      <c r="W290" s="29">
        <f t="shared" si="126"/>
        <v>-0.49467513227513227</v>
      </c>
      <c r="X290" s="49">
        <f t="shared" si="127"/>
        <v>-0.12339153439153439</v>
      </c>
      <c r="Y290" s="30"/>
      <c r="Z290" s="38">
        <f t="shared" si="114"/>
        <v>0.91439437507344845</v>
      </c>
      <c r="AA290" s="38">
        <f t="shared" si="120"/>
        <v>-3.8</v>
      </c>
    </row>
    <row r="291" spans="1:27">
      <c r="A291">
        <v>290</v>
      </c>
      <c r="B291" s="3">
        <v>-0.18090000000000001</v>
      </c>
      <c r="G291" s="29">
        <f t="shared" si="122"/>
        <v>613.75554130446199</v>
      </c>
      <c r="H291" s="29">
        <f t="shared" si="122"/>
        <v>614.81639518193947</v>
      </c>
      <c r="I291" s="29">
        <f t="shared" si="117"/>
        <v>-0.46825</v>
      </c>
      <c r="J291" s="29">
        <f t="shared" si="118"/>
        <v>-0.45225185185185179</v>
      </c>
      <c r="K291" s="54">
        <f t="shared" si="119"/>
        <v>-1.5998148148148206E-2</v>
      </c>
      <c r="L291" s="30"/>
      <c r="M291" s="38">
        <f t="shared" si="113"/>
        <v>-0.21959679144276043</v>
      </c>
      <c r="N291" s="38">
        <f t="shared" si="121"/>
        <v>3.3250000000000002</v>
      </c>
      <c r="R291" s="13"/>
      <c r="T291" s="29">
        <f t="shared" ref="T291:U291" si="131">T290+6.3651232648644</f>
        <v>1837.9809159133895</v>
      </c>
      <c r="U291" s="29">
        <f t="shared" si="131"/>
        <v>1841.1634775458217</v>
      </c>
      <c r="V291" s="29">
        <f t="shared" si="125"/>
        <v>-0.53977142857142846</v>
      </c>
      <c r="W291" s="29">
        <f t="shared" si="126"/>
        <v>-0.47184920634920641</v>
      </c>
      <c r="X291" s="49">
        <f t="shared" si="127"/>
        <v>-6.7922222222222051E-2</v>
      </c>
      <c r="Y291" s="30"/>
      <c r="Z291" s="38">
        <f t="shared" si="114"/>
        <v>0.96068294305799251</v>
      </c>
      <c r="AA291" s="38">
        <f t="shared" si="120"/>
        <v>-3.8</v>
      </c>
    </row>
    <row r="292" spans="1:27">
      <c r="A292">
        <v>291</v>
      </c>
      <c r="B292" s="3">
        <v>-0.2732</v>
      </c>
      <c r="G292" s="29">
        <f t="shared" ref="G292:H307" si="132">G291+2.1217077549548</f>
        <v>615.87724905941684</v>
      </c>
      <c r="H292" s="29">
        <f t="shared" si="132"/>
        <v>616.93810293689432</v>
      </c>
      <c r="I292" s="29">
        <f t="shared" si="117"/>
        <v>-0.39449999999999996</v>
      </c>
      <c r="J292" s="29">
        <f t="shared" si="118"/>
        <v>-0.47902962962962964</v>
      </c>
      <c r="K292" s="54">
        <f t="shared" si="119"/>
        <v>8.4529629629629677E-2</v>
      </c>
      <c r="L292" s="30"/>
      <c r="M292" s="38">
        <f t="shared" si="113"/>
        <v>-0.79531852751328547</v>
      </c>
      <c r="N292" s="38">
        <f t="shared" si="121"/>
        <v>3.3250000000000002</v>
      </c>
      <c r="R292" s="13"/>
      <c r="T292" s="29">
        <f t="shared" ref="T292:U292" si="133">T291+6.3651232648644</f>
        <v>1844.3460391782539</v>
      </c>
      <c r="U292" s="29">
        <f t="shared" si="133"/>
        <v>1847.5286008106862</v>
      </c>
      <c r="V292" s="29">
        <f t="shared" si="125"/>
        <v>-0.43968333333333326</v>
      </c>
      <c r="W292" s="29">
        <f t="shared" si="126"/>
        <v>-0.41340317460317466</v>
      </c>
      <c r="X292" s="49">
        <f t="shared" si="127"/>
        <v>-2.6280158730158598E-2</v>
      </c>
      <c r="Y292" s="30"/>
      <c r="Z292" s="38">
        <f t="shared" si="114"/>
        <v>0.55745728518406668</v>
      </c>
      <c r="AA292" s="38">
        <f t="shared" si="120"/>
        <v>-3.8</v>
      </c>
    </row>
    <row r="293" spans="1:27">
      <c r="A293">
        <v>292</v>
      </c>
      <c r="B293" s="3">
        <v>-0.3901</v>
      </c>
      <c r="G293" s="29">
        <f t="shared" si="132"/>
        <v>617.9989568143717</v>
      </c>
      <c r="H293" s="29">
        <f t="shared" si="132"/>
        <v>619.05981069184918</v>
      </c>
      <c r="I293" s="29">
        <f t="shared" si="117"/>
        <v>-0.44696666666666668</v>
      </c>
      <c r="J293" s="29">
        <f t="shared" si="118"/>
        <v>-0.48860185185185184</v>
      </c>
      <c r="K293" s="54">
        <f t="shared" si="119"/>
        <v>4.1635185185185164E-2</v>
      </c>
      <c r="L293" s="30"/>
      <c r="M293" s="38">
        <f t="shared" si="113"/>
        <v>-0.99890188557949577</v>
      </c>
      <c r="N293" s="38">
        <f t="shared" si="121"/>
        <v>3.3250000000000002</v>
      </c>
      <c r="R293" s="13"/>
      <c r="T293" s="29">
        <f t="shared" ref="T293:U293" si="134">T292+6.3651232648644</f>
        <v>1850.7111624431184</v>
      </c>
      <c r="U293" s="29">
        <f t="shared" si="134"/>
        <v>1853.8937240755506</v>
      </c>
      <c r="V293" s="29">
        <f t="shared" si="125"/>
        <v>-0.36680000000000001</v>
      </c>
      <c r="W293" s="29">
        <f t="shared" si="126"/>
        <v>-0.38403042328042325</v>
      </c>
      <c r="X293" s="49">
        <f t="shared" si="127"/>
        <v>1.7230423280423235E-2</v>
      </c>
      <c r="Y293" s="30"/>
      <c r="Z293" s="38">
        <f t="shared" si="114"/>
        <v>-0.10660883187510563</v>
      </c>
      <c r="AA293" s="38">
        <f t="shared" si="120"/>
        <v>-3.8</v>
      </c>
    </row>
    <row r="294" spans="1:27">
      <c r="A294">
        <v>293</v>
      </c>
      <c r="B294" s="3">
        <v>-0.58699999999999997</v>
      </c>
      <c r="G294" s="29">
        <f t="shared" si="132"/>
        <v>620.12066456932655</v>
      </c>
      <c r="H294" s="29">
        <f t="shared" si="132"/>
        <v>621.18151844680403</v>
      </c>
      <c r="I294" s="29">
        <f t="shared" si="117"/>
        <v>-0.46034999999999998</v>
      </c>
      <c r="J294" s="29">
        <f t="shared" si="118"/>
        <v>-0.47045185185185179</v>
      </c>
      <c r="K294" s="54">
        <f t="shared" si="119"/>
        <v>1.0101851851851806E-2</v>
      </c>
      <c r="L294" s="30"/>
      <c r="M294" s="38">
        <f t="shared" si="113"/>
        <v>-0.73508794982514059</v>
      </c>
      <c r="N294" s="38">
        <f t="shared" si="121"/>
        <v>3.3250000000000002</v>
      </c>
      <c r="R294" s="13"/>
      <c r="T294" s="29">
        <f t="shared" ref="T294:U294" si="135">T293+6.3651232648644</f>
        <v>1857.0762857079828</v>
      </c>
      <c r="U294" s="29">
        <f t="shared" si="135"/>
        <v>1860.2588473404151</v>
      </c>
      <c r="V294" s="29">
        <f t="shared" si="125"/>
        <v>-0.29970000000000002</v>
      </c>
      <c r="W294" s="29">
        <f t="shared" si="126"/>
        <v>-0.38671746031746029</v>
      </c>
      <c r="X294" s="49">
        <f t="shared" si="127"/>
        <v>8.7017460317460271E-2</v>
      </c>
      <c r="Y294" s="30"/>
      <c r="Z294" s="38">
        <f t="shared" si="114"/>
        <v>-0.72079149167472467</v>
      </c>
      <c r="AA294" s="38">
        <f t="shared" si="120"/>
        <v>-3.8</v>
      </c>
    </row>
    <row r="295" spans="1:27">
      <c r="A295">
        <v>294</v>
      </c>
      <c r="B295" s="3">
        <v>-0.63319999999999999</v>
      </c>
      <c r="G295" s="29">
        <f t="shared" si="132"/>
        <v>622.2423723242814</v>
      </c>
      <c r="H295" s="29">
        <f t="shared" si="132"/>
        <v>623.30322620175889</v>
      </c>
      <c r="I295" s="29">
        <f t="shared" si="117"/>
        <v>-0.43435000000000001</v>
      </c>
      <c r="J295" s="29">
        <f t="shared" si="118"/>
        <v>-0.4625685185185186</v>
      </c>
      <c r="K295" s="54">
        <f t="shared" si="119"/>
        <v>2.8218518518518587E-2</v>
      </c>
      <c r="L295" s="30"/>
      <c r="M295" s="38">
        <f t="shared" si="113"/>
        <v>-0.12731819275512235</v>
      </c>
      <c r="N295" s="38">
        <f t="shared" si="121"/>
        <v>3.3250000000000002</v>
      </c>
      <c r="R295" s="13"/>
      <c r="T295" s="29">
        <f t="shared" ref="T295:U295" si="136">T294+6.3651232648644</f>
        <v>1863.4414089728473</v>
      </c>
      <c r="U295" s="29">
        <f t="shared" si="136"/>
        <v>1866.6239706052795</v>
      </c>
      <c r="V295" s="29">
        <f t="shared" si="125"/>
        <v>-0.27434999999999998</v>
      </c>
      <c r="W295" s="29">
        <f t="shared" si="126"/>
        <v>-0.35090211640211638</v>
      </c>
      <c r="X295" s="49">
        <f t="shared" si="127"/>
        <v>7.6552116402116399E-2</v>
      </c>
      <c r="Y295" s="30"/>
      <c r="Z295" s="38">
        <f t="shared" si="114"/>
        <v>-0.99770780181461416</v>
      </c>
      <c r="AA295" s="38">
        <f t="shared" si="120"/>
        <v>-3.8</v>
      </c>
    </row>
    <row r="296" spans="1:27">
      <c r="A296">
        <v>295</v>
      </c>
      <c r="B296" s="3">
        <v>-0.36299999999999999</v>
      </c>
      <c r="G296" s="29">
        <f t="shared" si="132"/>
        <v>624.36408007923626</v>
      </c>
      <c r="H296" s="29">
        <f t="shared" si="132"/>
        <v>625.42493395671374</v>
      </c>
      <c r="I296" s="29">
        <f t="shared" si="117"/>
        <v>-0.61609999999999998</v>
      </c>
      <c r="J296" s="29">
        <f t="shared" si="118"/>
        <v>-0.45182407407407399</v>
      </c>
      <c r="K296" s="54">
        <f t="shared" si="119"/>
        <v>-0.16427592592592599</v>
      </c>
      <c r="L296" s="30"/>
      <c r="M296" s="38">
        <f t="shared" si="113"/>
        <v>0.54002516168915182</v>
      </c>
      <c r="N296" s="38">
        <f t="shared" si="121"/>
        <v>3.3250000000000002</v>
      </c>
      <c r="R296" s="13"/>
      <c r="T296" s="29">
        <f t="shared" ref="T296:U296" si="137">T295+6.3651232648644</f>
        <v>1869.8065322377117</v>
      </c>
      <c r="U296" s="29">
        <f t="shared" si="137"/>
        <v>1872.989093870144</v>
      </c>
      <c r="V296" s="29">
        <f t="shared" si="125"/>
        <v>-0.2064857142857143</v>
      </c>
      <c r="W296" s="29">
        <f t="shared" si="126"/>
        <v>-0.32321640211640212</v>
      </c>
      <c r="X296" s="49">
        <f t="shared" si="127"/>
        <v>0.11673068783068782</v>
      </c>
      <c r="Y296" s="30"/>
      <c r="Z296" s="38">
        <f t="shared" si="114"/>
        <v>-0.80778554319833895</v>
      </c>
      <c r="AA296" s="38">
        <f t="shared" si="120"/>
        <v>-3.8</v>
      </c>
    </row>
    <row r="297" spans="1:27">
      <c r="A297">
        <v>296</v>
      </c>
      <c r="B297" s="3">
        <v>-0.18240000000000001</v>
      </c>
      <c r="G297" s="29">
        <f t="shared" si="132"/>
        <v>626.48578783419111</v>
      </c>
      <c r="H297" s="29">
        <f t="shared" si="132"/>
        <v>627.5466417116686</v>
      </c>
      <c r="I297" s="29">
        <f t="shared" si="117"/>
        <v>-0.53220000000000001</v>
      </c>
      <c r="J297" s="29">
        <f t="shared" si="118"/>
        <v>-0.45489814814814822</v>
      </c>
      <c r="K297" s="54">
        <f t="shared" si="119"/>
        <v>-7.7301851851851788E-2</v>
      </c>
      <c r="L297" s="30"/>
      <c r="M297" s="38">
        <f t="shared" si="113"/>
        <v>0.95468474126797143</v>
      </c>
      <c r="N297" s="38">
        <f t="shared" si="121"/>
        <v>3.3250000000000002</v>
      </c>
      <c r="R297" s="13"/>
      <c r="T297" s="29">
        <f t="shared" ref="T297:U297" si="138">T296+6.3651232648644</f>
        <v>1876.1716555025762</v>
      </c>
      <c r="U297" s="29">
        <f t="shared" si="138"/>
        <v>1879.3542171350084</v>
      </c>
      <c r="V297" s="29">
        <f t="shared" si="125"/>
        <v>-0.35011666666666669</v>
      </c>
      <c r="W297" s="29">
        <f t="shared" si="126"/>
        <v>-0.29614047619047623</v>
      </c>
      <c r="X297" s="49">
        <f t="shared" si="127"/>
        <v>-5.3976190476190455E-2</v>
      </c>
      <c r="Y297" s="30"/>
      <c r="Z297" s="38">
        <f t="shared" si="114"/>
        <v>-0.23989145138324475</v>
      </c>
      <c r="AA297" s="38">
        <f t="shared" si="120"/>
        <v>-3.8</v>
      </c>
    </row>
    <row r="298" spans="1:27">
      <c r="A298">
        <v>297</v>
      </c>
      <c r="B298" s="3">
        <v>-0.25280000000000002</v>
      </c>
      <c r="G298" s="29">
        <f t="shared" si="132"/>
        <v>628.60749558914597</v>
      </c>
      <c r="H298" s="29">
        <f t="shared" si="132"/>
        <v>629.66834946662345</v>
      </c>
      <c r="I298" s="29">
        <f t="shared" si="117"/>
        <v>-0.44184999999999997</v>
      </c>
      <c r="J298" s="29">
        <f t="shared" si="118"/>
        <v>-0.46769074074074068</v>
      </c>
      <c r="K298" s="54">
        <f t="shared" si="119"/>
        <v>2.584074074074072E-2</v>
      </c>
      <c r="L298" s="30"/>
      <c r="M298" s="38">
        <f t="shared" si="113"/>
        <v>0.92263672026836663</v>
      </c>
      <c r="N298" s="38">
        <f t="shared" si="121"/>
        <v>3.3250000000000002</v>
      </c>
      <c r="R298" s="13"/>
      <c r="T298" s="29">
        <f t="shared" ref="T298:U298" si="139">T297+6.3651232648644</f>
        <v>1882.5367787674406</v>
      </c>
      <c r="U298" s="29">
        <f t="shared" si="139"/>
        <v>1885.7193403998729</v>
      </c>
      <c r="V298" s="29">
        <f t="shared" si="125"/>
        <v>-0.38548333333333334</v>
      </c>
      <c r="W298" s="29">
        <f t="shared" si="126"/>
        <v>-0.25759444444444451</v>
      </c>
      <c r="X298" s="49">
        <f t="shared" si="127"/>
        <v>-0.12788888888888883</v>
      </c>
      <c r="Y298" s="30"/>
      <c r="Z298" s="38">
        <f t="shared" si="114"/>
        <v>0.44025051663057868</v>
      </c>
      <c r="AA298" s="38">
        <f t="shared" si="120"/>
        <v>-3.8</v>
      </c>
    </row>
    <row r="299" spans="1:27">
      <c r="A299">
        <v>298</v>
      </c>
      <c r="B299" s="3">
        <v>-0.34300000000000003</v>
      </c>
      <c r="G299" s="29">
        <f t="shared" si="132"/>
        <v>630.72920334410082</v>
      </c>
      <c r="H299" s="29">
        <f t="shared" si="132"/>
        <v>631.79005722157831</v>
      </c>
      <c r="I299" s="29">
        <f t="shared" si="117"/>
        <v>-0.36854999999999999</v>
      </c>
      <c r="J299" s="29">
        <f t="shared" si="118"/>
        <v>-0.4758074074074074</v>
      </c>
      <c r="K299" s="54">
        <f t="shared" si="119"/>
        <v>0.10725740740740741</v>
      </c>
      <c r="L299" s="30"/>
      <c r="M299" s="38">
        <f t="shared" si="113"/>
        <v>0.45887672389023187</v>
      </c>
      <c r="N299" s="38">
        <f t="shared" si="121"/>
        <v>3.3250000000000002</v>
      </c>
      <c r="R299" s="13"/>
      <c r="T299" s="29">
        <f t="shared" ref="T299:U299" si="140">T298+6.3651232648644</f>
        <v>1888.9019020323051</v>
      </c>
      <c r="U299" s="29">
        <f t="shared" si="140"/>
        <v>1892.0844636647373</v>
      </c>
      <c r="V299" s="29">
        <f t="shared" si="125"/>
        <v>-0.29572857142857145</v>
      </c>
      <c r="W299" s="29">
        <f t="shared" si="126"/>
        <v>-0.23172037037037038</v>
      </c>
      <c r="X299" s="49">
        <f t="shared" si="127"/>
        <v>-6.400820105820107E-2</v>
      </c>
      <c r="Y299" s="30"/>
      <c r="Z299" s="38">
        <f t="shared" si="114"/>
        <v>0.91439437507346921</v>
      </c>
      <c r="AA299" s="38">
        <f t="shared" si="120"/>
        <v>-3.8</v>
      </c>
    </row>
    <row r="300" spans="1:27">
      <c r="A300">
        <v>299</v>
      </c>
      <c r="B300" s="3">
        <v>-0.3362</v>
      </c>
      <c r="G300" s="29">
        <f t="shared" si="132"/>
        <v>632.85091109905568</v>
      </c>
      <c r="H300" s="29">
        <f t="shared" si="132"/>
        <v>633.91176497653316</v>
      </c>
      <c r="I300" s="29">
        <f t="shared" si="117"/>
        <v>-0.37154999999999999</v>
      </c>
      <c r="J300" s="29">
        <f t="shared" si="118"/>
        <v>-0.48353518518518512</v>
      </c>
      <c r="K300" s="54">
        <f t="shared" si="119"/>
        <v>0.11198518518518513</v>
      </c>
      <c r="L300" s="30"/>
      <c r="M300" s="38">
        <f t="shared" si="113"/>
        <v>-0.2195967914428503</v>
      </c>
      <c r="N300" s="38">
        <f t="shared" si="121"/>
        <v>3.3250000000000002</v>
      </c>
      <c r="R300" s="13"/>
      <c r="T300" s="29">
        <f t="shared" ref="T300:U300" si="141">T299+6.3651232648644</f>
        <v>1895.2670252971695</v>
      </c>
      <c r="U300" s="29">
        <f t="shared" si="141"/>
        <v>1898.4495869296018</v>
      </c>
      <c r="V300" s="29">
        <f t="shared" si="125"/>
        <v>-0.29060000000000002</v>
      </c>
      <c r="W300" s="29">
        <f t="shared" si="126"/>
        <v>-0.20260211640211639</v>
      </c>
      <c r="X300" s="49">
        <f t="shared" si="127"/>
        <v>-8.799788359788363E-2</v>
      </c>
      <c r="Y300" s="30"/>
      <c r="Z300" s="38">
        <f t="shared" si="114"/>
        <v>0.96068294305797775</v>
      </c>
      <c r="AA300" s="38">
        <f t="shared" si="120"/>
        <v>-3.8</v>
      </c>
    </row>
    <row r="301" spans="1:27">
      <c r="A301">
        <v>300</v>
      </c>
      <c r="B301" s="3">
        <v>-0.31609999999999999</v>
      </c>
      <c r="G301" s="29">
        <f t="shared" si="132"/>
        <v>634.97261885401053</v>
      </c>
      <c r="H301" s="29">
        <f t="shared" si="132"/>
        <v>636.03347273148802</v>
      </c>
      <c r="I301" s="29">
        <f t="shared" si="117"/>
        <v>-0.42216666666666663</v>
      </c>
      <c r="J301" s="29">
        <f t="shared" si="118"/>
        <v>-0.49572407407407404</v>
      </c>
      <c r="K301" s="54">
        <f t="shared" si="119"/>
        <v>7.3557407407407405E-2</v>
      </c>
      <c r="L301" s="30"/>
      <c r="M301" s="38">
        <f t="shared" si="113"/>
        <v>-0.79531852751334131</v>
      </c>
      <c r="N301" s="38">
        <f t="shared" si="121"/>
        <v>3.3250000000000002</v>
      </c>
      <c r="R301" s="13"/>
      <c r="T301" s="29">
        <f t="shared" ref="T301:U301" si="142">T300+6.3651232648644</f>
        <v>1901.632148562034</v>
      </c>
      <c r="U301" s="29">
        <f t="shared" si="142"/>
        <v>1904.8147101944662</v>
      </c>
      <c r="V301" s="29">
        <f t="shared" si="125"/>
        <v>-0.19600000000000004</v>
      </c>
      <c r="W301" s="29">
        <f t="shared" si="126"/>
        <v>-0.20686481481481478</v>
      </c>
      <c r="X301" s="49">
        <f t="shared" si="127"/>
        <v>1.0864814814814744E-2</v>
      </c>
      <c r="Y301" s="30"/>
      <c r="Z301" s="38">
        <f t="shared" si="114"/>
        <v>0.5574572851840226</v>
      </c>
      <c r="AA301" s="38">
        <f t="shared" si="120"/>
        <v>-3.8</v>
      </c>
    </row>
    <row r="302" spans="1:27">
      <c r="A302">
        <v>301</v>
      </c>
      <c r="B302" s="3">
        <v>-0.31040000000000001</v>
      </c>
      <c r="G302" s="29">
        <f t="shared" si="132"/>
        <v>637.09432660896539</v>
      </c>
      <c r="H302" s="29">
        <f t="shared" si="132"/>
        <v>638.15518048644287</v>
      </c>
      <c r="I302" s="29">
        <f t="shared" si="117"/>
        <v>-0.56210000000000004</v>
      </c>
      <c r="J302" s="29">
        <f t="shared" si="118"/>
        <v>-0.48986296296296294</v>
      </c>
      <c r="K302" s="54">
        <f t="shared" si="119"/>
        <v>-7.22370370370371E-2</v>
      </c>
      <c r="L302" s="30"/>
      <c r="M302" s="38">
        <f t="shared" si="113"/>
        <v>-0.99890188557948612</v>
      </c>
      <c r="N302" s="38">
        <f t="shared" si="121"/>
        <v>3.3250000000000002</v>
      </c>
      <c r="R302" s="13"/>
      <c r="T302" s="29">
        <f t="shared" ref="T302:U302" si="143">T301+6.3651232648644</f>
        <v>1907.9972718268984</v>
      </c>
      <c r="U302" s="29">
        <f t="shared" si="143"/>
        <v>1911.1798334593307</v>
      </c>
      <c r="V302" s="29">
        <f t="shared" si="125"/>
        <v>-1.9885714285714284E-2</v>
      </c>
      <c r="W302" s="29">
        <f t="shared" si="126"/>
        <v>-0.17456296296296292</v>
      </c>
      <c r="X302" s="49">
        <f t="shared" si="127"/>
        <v>0.15467724867724864</v>
      </c>
      <c r="Y302" s="30"/>
      <c r="Z302" s="38">
        <f t="shared" si="114"/>
        <v>-0.1066088318751566</v>
      </c>
      <c r="AA302" s="38">
        <f t="shared" si="120"/>
        <v>-3.8</v>
      </c>
    </row>
    <row r="303" spans="1:27">
      <c r="A303">
        <v>302</v>
      </c>
      <c r="B303" s="3">
        <v>-0.27879999999999999</v>
      </c>
      <c r="G303" s="29">
        <f t="shared" si="132"/>
        <v>639.21603436392024</v>
      </c>
      <c r="H303" s="29">
        <f t="shared" si="132"/>
        <v>640.27688824139773</v>
      </c>
      <c r="I303" s="29">
        <f t="shared" si="117"/>
        <v>-0.53339999999999999</v>
      </c>
      <c r="J303" s="29">
        <f t="shared" si="118"/>
        <v>-0.48972962962962963</v>
      </c>
      <c r="K303" s="54">
        <f t="shared" si="119"/>
        <v>-4.3670370370370359E-2</v>
      </c>
      <c r="L303" s="30"/>
      <c r="M303" s="38">
        <f t="shared" si="113"/>
        <v>-0.73508794982503967</v>
      </c>
      <c r="N303" s="38">
        <f t="shared" si="121"/>
        <v>3.3250000000000002</v>
      </c>
      <c r="R303" s="13"/>
      <c r="T303" s="29">
        <f t="shared" ref="T303:U303" si="144">T302+6.3651232648644</f>
        <v>1914.3623950917629</v>
      </c>
      <c r="U303" s="29">
        <f t="shared" si="144"/>
        <v>1917.5449567241951</v>
      </c>
      <c r="V303" s="29">
        <f t="shared" si="125"/>
        <v>-6.6833333333333342E-2</v>
      </c>
      <c r="W303" s="29">
        <f t="shared" si="126"/>
        <v>-0.12531243386243385</v>
      </c>
      <c r="X303" s="49">
        <f t="shared" si="127"/>
        <v>5.8479100529100506E-2</v>
      </c>
      <c r="Y303" s="30"/>
      <c r="Z303" s="38">
        <f t="shared" si="114"/>
        <v>-0.72079149167476142</v>
      </c>
      <c r="AA303" s="38">
        <f t="shared" si="120"/>
        <v>-3.8</v>
      </c>
    </row>
    <row r="304" spans="1:27">
      <c r="A304">
        <v>303</v>
      </c>
      <c r="B304" s="3">
        <v>-0.28100000000000003</v>
      </c>
      <c r="G304" s="29">
        <f t="shared" si="132"/>
        <v>641.3377421188751</v>
      </c>
      <c r="H304" s="29">
        <f t="shared" si="132"/>
        <v>642.39859599635258</v>
      </c>
      <c r="I304" s="29">
        <f t="shared" si="117"/>
        <v>-0.50390000000000001</v>
      </c>
      <c r="J304" s="29">
        <f t="shared" si="118"/>
        <v>-0.49817962962962969</v>
      </c>
      <c r="K304" s="54">
        <f t="shared" si="119"/>
        <v>-5.7203703703703201E-3</v>
      </c>
      <c r="L304" s="30"/>
      <c r="M304" s="38">
        <f t="shared" si="113"/>
        <v>-0.12731819275503098</v>
      </c>
      <c r="N304" s="38">
        <f t="shared" si="121"/>
        <v>3.3250000000000002</v>
      </c>
      <c r="R304" s="13"/>
      <c r="T304" s="29">
        <f t="shared" ref="T304:U304" si="145">T303+6.3651232648644</f>
        <v>1920.7275183566273</v>
      </c>
      <c r="U304" s="29">
        <f t="shared" si="145"/>
        <v>1923.9100799890596</v>
      </c>
      <c r="V304" s="29">
        <f t="shared" si="125"/>
        <v>-1.2285714285714285E-2</v>
      </c>
      <c r="W304" s="29">
        <f t="shared" si="126"/>
        <v>-0.11644629629629628</v>
      </c>
      <c r="X304" s="49">
        <f t="shared" si="127"/>
        <v>0.104160582010582</v>
      </c>
      <c r="Y304" s="30"/>
      <c r="Z304" s="38">
        <f t="shared" si="114"/>
        <v>-0.99770780181461771</v>
      </c>
      <c r="AA304" s="38">
        <f t="shared" si="120"/>
        <v>-3.8</v>
      </c>
    </row>
    <row r="305" spans="1:27">
      <c r="A305">
        <v>304</v>
      </c>
      <c r="B305" s="3">
        <v>-0.41870000000000002</v>
      </c>
      <c r="G305" s="29">
        <f t="shared" si="132"/>
        <v>643.45944987382995</v>
      </c>
      <c r="H305" s="29">
        <f t="shared" si="132"/>
        <v>644.52030375130744</v>
      </c>
      <c r="I305" s="29">
        <f t="shared" si="117"/>
        <v>-0.7258</v>
      </c>
      <c r="J305" s="29">
        <f t="shared" si="118"/>
        <v>-0.49108888888888891</v>
      </c>
      <c r="K305" s="54">
        <f t="shared" si="119"/>
        <v>-0.23471111111111109</v>
      </c>
      <c r="L305" s="30"/>
      <c r="M305" s="38">
        <f t="shared" si="113"/>
        <v>0.54002516168932513</v>
      </c>
      <c r="N305" s="38">
        <f t="shared" si="121"/>
        <v>3.3250000000000002</v>
      </c>
      <c r="R305" s="13"/>
      <c r="T305" s="29">
        <f t="shared" ref="T305:U305" si="146">T304+6.3651232648644</f>
        <v>1927.0926416214918</v>
      </c>
      <c r="U305" s="29">
        <f t="shared" si="146"/>
        <v>1930.275203253924</v>
      </c>
      <c r="V305" s="29">
        <f t="shared" si="125"/>
        <v>-0.24484999999999998</v>
      </c>
      <c r="W305" s="29">
        <f t="shared" si="126"/>
        <v>-9.3766666666666665E-2</v>
      </c>
      <c r="X305" s="49">
        <f t="shared" si="127"/>
        <v>-0.15108333333333332</v>
      </c>
      <c r="Y305" s="30"/>
      <c r="Z305" s="38">
        <f t="shared" si="114"/>
        <v>-0.80778554319830875</v>
      </c>
      <c r="AA305" s="38">
        <f t="shared" si="120"/>
        <v>-3.8</v>
      </c>
    </row>
    <row r="306" spans="1:27">
      <c r="A306">
        <v>305</v>
      </c>
      <c r="B306" s="3">
        <v>-0.64280000000000004</v>
      </c>
      <c r="G306" s="29">
        <f t="shared" si="132"/>
        <v>645.58115762878481</v>
      </c>
      <c r="H306" s="29">
        <f t="shared" si="132"/>
        <v>646.64201150626229</v>
      </c>
      <c r="I306" s="29">
        <f t="shared" si="117"/>
        <v>-0.47945000000000004</v>
      </c>
      <c r="J306" s="29">
        <f t="shared" si="118"/>
        <v>-0.45932037037037027</v>
      </c>
      <c r="K306" s="54">
        <f t="shared" si="119"/>
        <v>-2.0129629629629775E-2</v>
      </c>
      <c r="L306" s="30"/>
      <c r="M306" s="38">
        <f t="shared" si="113"/>
        <v>0.95468474126803271</v>
      </c>
      <c r="N306" s="38">
        <f t="shared" si="121"/>
        <v>3.3250000000000002</v>
      </c>
      <c r="R306" s="13"/>
      <c r="T306" s="29">
        <f t="shared" ref="T306:U306" si="147">T305+6.3651232648644</f>
        <v>1933.4577648863562</v>
      </c>
      <c r="U306" s="29">
        <f t="shared" si="147"/>
        <v>1936.6403265187885</v>
      </c>
      <c r="V306" s="29">
        <f t="shared" si="125"/>
        <v>-5.9399999999999981E-2</v>
      </c>
      <c r="W306" s="29">
        <f t="shared" si="126"/>
        <v>-9.5284126984126971E-2</v>
      </c>
      <c r="X306" s="49">
        <f t="shared" si="127"/>
        <v>3.5884126984126991E-2</v>
      </c>
      <c r="Y306" s="30"/>
      <c r="Z306" s="38">
        <f t="shared" si="114"/>
        <v>-0.2398914513831967</v>
      </c>
      <c r="AA306" s="38">
        <f t="shared" si="120"/>
        <v>-3.8</v>
      </c>
    </row>
    <row r="307" spans="1:27">
      <c r="A307">
        <v>306</v>
      </c>
      <c r="B307" s="3">
        <v>-0.70130000000000003</v>
      </c>
      <c r="G307" s="29">
        <f t="shared" si="132"/>
        <v>647.70286538373966</v>
      </c>
      <c r="H307" s="29">
        <f t="shared" si="132"/>
        <v>648.76371926121715</v>
      </c>
      <c r="I307" s="29">
        <f t="shared" si="117"/>
        <v>-0.44064999999999999</v>
      </c>
      <c r="J307" s="29">
        <f t="shared" si="118"/>
        <v>-0.42724814814814815</v>
      </c>
      <c r="K307" s="54">
        <f t="shared" si="119"/>
        <v>-1.3401851851851831E-2</v>
      </c>
      <c r="L307" s="30"/>
      <c r="M307" s="38">
        <f t="shared" si="113"/>
        <v>0.9226367202683311</v>
      </c>
      <c r="N307" s="38">
        <f t="shared" si="121"/>
        <v>3.3250000000000002</v>
      </c>
      <c r="R307" s="13"/>
      <c r="T307" s="29">
        <f t="shared" ref="T307:U307" si="148">T306+6.3651232648644</f>
        <v>1939.8228881512207</v>
      </c>
      <c r="U307" s="29">
        <f t="shared" si="148"/>
        <v>1943.0054497836529</v>
      </c>
      <c r="V307" s="29">
        <f t="shared" ref="V307:V313" si="149">AVERAGEIFS(TempDev,Year,"&gt;"&amp;T307,Year,"&lt;="&amp;T308)</f>
        <v>5.7771428571428585E-2</v>
      </c>
      <c r="W307" s="29">
        <f t="shared" ref="W307:W309" si="150">AVERAGE(V303:V311)</f>
        <v>-0.10919312169312169</v>
      </c>
      <c r="X307" s="49">
        <f t="shared" ref="X307:X309" si="151">V307-W307</f>
        <v>0.16696455026455026</v>
      </c>
      <c r="Y307" s="30"/>
      <c r="Z307" s="38">
        <f t="shared" si="114"/>
        <v>0.44025051663062309</v>
      </c>
      <c r="AA307" s="38">
        <f t="shared" si="120"/>
        <v>-3.8</v>
      </c>
    </row>
    <row r="308" spans="1:27">
      <c r="A308">
        <v>307</v>
      </c>
      <c r="B308" s="3">
        <v>-0.58699999999999997</v>
      </c>
      <c r="G308" s="29">
        <f t="shared" ref="G308:H323" si="152">G307+2.1217077549548</f>
        <v>649.82457313869452</v>
      </c>
      <c r="H308" s="29">
        <f t="shared" si="152"/>
        <v>650.885427016172</v>
      </c>
      <c r="I308" s="29">
        <f t="shared" si="117"/>
        <v>-0.4446</v>
      </c>
      <c r="J308" s="29">
        <f t="shared" si="118"/>
        <v>-0.41293703703703699</v>
      </c>
      <c r="K308" s="54">
        <f t="shared" si="119"/>
        <v>-3.1662962962963004E-2</v>
      </c>
      <c r="L308" s="30"/>
      <c r="M308" s="38">
        <f t="shared" si="113"/>
        <v>0.45887672389015005</v>
      </c>
      <c r="N308" s="38">
        <f t="shared" si="121"/>
        <v>3.3250000000000002</v>
      </c>
      <c r="R308" s="13"/>
      <c r="T308" s="29">
        <f t="shared" ref="T308:U308" si="153">T307+6.3651232648644</f>
        <v>1946.1880114160851</v>
      </c>
      <c r="U308" s="29">
        <f t="shared" si="153"/>
        <v>1949.3705730485174</v>
      </c>
      <c r="V308" s="29">
        <f t="shared" si="149"/>
        <v>-0.21593333333333334</v>
      </c>
      <c r="W308" s="29">
        <f t="shared" si="150"/>
        <v>-0.11800370370370371</v>
      </c>
      <c r="X308" s="49">
        <f t="shared" si="151"/>
        <v>-9.792962962962963E-2</v>
      </c>
      <c r="Y308" s="30"/>
      <c r="Z308" s="38">
        <f t="shared" si="114"/>
        <v>0.91439437507348853</v>
      </c>
      <c r="AA308" s="38">
        <f t="shared" si="120"/>
        <v>-3.8</v>
      </c>
    </row>
    <row r="309" spans="1:27">
      <c r="A309">
        <v>308</v>
      </c>
      <c r="B309" s="3">
        <v>-0.47299999999999998</v>
      </c>
      <c r="G309" s="29">
        <f t="shared" si="152"/>
        <v>651.94628089364937</v>
      </c>
      <c r="H309" s="29">
        <f t="shared" si="152"/>
        <v>653.00713477112686</v>
      </c>
      <c r="I309" s="29">
        <f t="shared" si="117"/>
        <v>-0.30773333333333336</v>
      </c>
      <c r="J309" s="29">
        <f t="shared" si="118"/>
        <v>-0.39168148148148141</v>
      </c>
      <c r="K309" s="54">
        <f t="shared" si="119"/>
        <v>8.394814814814805E-2</v>
      </c>
      <c r="L309" s="30"/>
      <c r="M309" s="38">
        <f t="shared" si="113"/>
        <v>-0.21959679144305108</v>
      </c>
      <c r="N309" s="38">
        <f t="shared" si="121"/>
        <v>3.3250000000000002</v>
      </c>
      <c r="R309" s="13"/>
      <c r="T309" s="29">
        <f t="shared" ref="T309:U309" si="154">T308+6.3651232648644</f>
        <v>1952.5531346809496</v>
      </c>
      <c r="U309" s="53">
        <f t="shared" si="154"/>
        <v>1955.7356963133818</v>
      </c>
      <c r="V309" s="29">
        <f t="shared" si="149"/>
        <v>-8.6483333333333343E-2</v>
      </c>
      <c r="W309" s="29">
        <f t="shared" si="150"/>
        <v>-0.12316084656084657</v>
      </c>
      <c r="X309" s="49">
        <f t="shared" si="151"/>
        <v>3.6677513227513225E-2</v>
      </c>
      <c r="Y309" s="30"/>
      <c r="Z309" s="38">
        <f t="shared" si="114"/>
        <v>0.96068294305796453</v>
      </c>
      <c r="AA309" s="38">
        <f t="shared" si="120"/>
        <v>-3.8</v>
      </c>
    </row>
    <row r="310" spans="1:27">
      <c r="A310">
        <v>309</v>
      </c>
      <c r="B310" s="3">
        <v>-0.37919999999999998</v>
      </c>
      <c r="G310" s="29">
        <f t="shared" si="152"/>
        <v>654.06798864860423</v>
      </c>
      <c r="H310" s="29">
        <f t="shared" si="152"/>
        <v>655.12884252608171</v>
      </c>
      <c r="I310" s="29">
        <f t="shared" si="117"/>
        <v>-0.13625000000000001</v>
      </c>
      <c r="J310" s="29">
        <f t="shared" si="118"/>
        <v>-0.34113148148148148</v>
      </c>
      <c r="K310" s="54">
        <f t="shared" si="119"/>
        <v>0.20488148148148147</v>
      </c>
      <c r="L310" s="30"/>
      <c r="M310" s="38">
        <f t="shared" si="113"/>
        <v>-0.79531852751350063</v>
      </c>
      <c r="N310" s="38">
        <f t="shared" si="121"/>
        <v>3.3250000000000002</v>
      </c>
      <c r="R310" s="13"/>
      <c r="T310" s="29">
        <f t="shared" ref="T310:U310" si="155">T309+6.3651232648644</f>
        <v>1958.918257945814</v>
      </c>
      <c r="U310" s="29">
        <f t="shared" si="155"/>
        <v>1962.1008195782463</v>
      </c>
      <c r="V310" s="29">
        <f t="shared" si="149"/>
        <v>-0.20965714285714285</v>
      </c>
      <c r="W310" s="29"/>
      <c r="X310" s="29"/>
      <c r="Y310" s="30"/>
      <c r="Z310" s="38">
        <f t="shared" si="114"/>
        <v>0.55745728518398341</v>
      </c>
      <c r="AA310" s="38">
        <f t="shared" si="120"/>
        <v>-3.8</v>
      </c>
    </row>
    <row r="311" spans="1:27">
      <c r="A311">
        <v>310</v>
      </c>
      <c r="B311" s="3">
        <v>-0.27939999999999998</v>
      </c>
      <c r="G311" s="29">
        <f t="shared" si="152"/>
        <v>656.18969640355908</v>
      </c>
      <c r="H311" s="29">
        <f t="shared" si="152"/>
        <v>657.25055028103657</v>
      </c>
      <c r="I311" s="29">
        <f t="shared" si="117"/>
        <v>-0.27344999999999997</v>
      </c>
      <c r="J311" s="29">
        <f t="shared" si="118"/>
        <v>-0.3144925925925926</v>
      </c>
      <c r="K311" s="54">
        <f t="shared" si="119"/>
        <v>4.104259259259263E-2</v>
      </c>
      <c r="L311" s="30"/>
      <c r="M311" s="38">
        <f t="shared" si="113"/>
        <v>-0.99890188557947912</v>
      </c>
      <c r="N311" s="38">
        <f t="shared" si="121"/>
        <v>3.3250000000000002</v>
      </c>
      <c r="R311" s="13"/>
      <c r="T311" s="29">
        <f t="shared" ref="T311:U311" si="156">T310+6.3651232648644</f>
        <v>1965.2833812106785</v>
      </c>
      <c r="U311" s="29">
        <f t="shared" si="156"/>
        <v>1968.4659428431107</v>
      </c>
      <c r="V311" s="29">
        <f t="shared" si="149"/>
        <v>-0.14506666666666668</v>
      </c>
      <c r="W311" s="29"/>
      <c r="X311" s="29"/>
      <c r="Y311" s="30"/>
      <c r="Z311" s="38">
        <f t="shared" si="114"/>
        <v>-0.10660883187520538</v>
      </c>
      <c r="AA311" s="38">
        <f t="shared" si="120"/>
        <v>-3.8</v>
      </c>
    </row>
    <row r="312" spans="1:27">
      <c r="A312">
        <v>311</v>
      </c>
      <c r="B312" s="3">
        <v>-0.26329999999999998</v>
      </c>
      <c r="G312" s="29">
        <f t="shared" si="152"/>
        <v>658.31140415851394</v>
      </c>
      <c r="H312" s="29">
        <f t="shared" si="152"/>
        <v>659.37225803599142</v>
      </c>
      <c r="I312" s="29">
        <f t="shared" si="117"/>
        <v>-0.40459999999999996</v>
      </c>
      <c r="J312" s="29">
        <f t="shared" si="118"/>
        <v>-0.29339259259259259</v>
      </c>
      <c r="K312" s="54">
        <f t="shared" si="119"/>
        <v>-0.11120740740740737</v>
      </c>
      <c r="L312" s="30"/>
      <c r="M312" s="38">
        <f t="shared" si="113"/>
        <v>-0.73508794982497716</v>
      </c>
      <c r="N312" s="38">
        <f t="shared" si="121"/>
        <v>3.3250000000000002</v>
      </c>
      <c r="R312" s="13"/>
      <c r="T312" s="29">
        <f t="shared" ref="T312:U312" si="157">T311+6.3651232648644</f>
        <v>1971.6485044755429</v>
      </c>
      <c r="U312" s="29">
        <f t="shared" si="157"/>
        <v>1974.8310661079752</v>
      </c>
      <c r="V312" s="29">
        <f t="shared" si="149"/>
        <v>-0.14612857142857144</v>
      </c>
      <c r="W312" s="29"/>
      <c r="X312" s="29"/>
      <c r="Y312" s="30"/>
      <c r="Z312" s="38">
        <f t="shared" si="114"/>
        <v>-0.72079149167479484</v>
      </c>
      <c r="AA312" s="38">
        <f t="shared" si="120"/>
        <v>-3.8</v>
      </c>
    </row>
    <row r="313" spans="1:27">
      <c r="A313">
        <v>312</v>
      </c>
      <c r="B313" s="3">
        <v>-0.34670000000000001</v>
      </c>
      <c r="G313" s="29">
        <f t="shared" si="152"/>
        <v>660.43311191346879</v>
      </c>
      <c r="H313" s="29">
        <f t="shared" si="152"/>
        <v>661.49396579094628</v>
      </c>
      <c r="I313" s="29">
        <f t="shared" si="117"/>
        <v>-0.31259999999999999</v>
      </c>
      <c r="J313" s="29">
        <f t="shared" si="118"/>
        <v>-0.27351851851851855</v>
      </c>
      <c r="K313" s="54">
        <f t="shared" si="119"/>
        <v>-3.9081481481481439E-2</v>
      </c>
      <c r="L313" s="30"/>
      <c r="M313" s="38">
        <f t="shared" si="113"/>
        <v>-0.12731819275477047</v>
      </c>
      <c r="N313" s="38">
        <f t="shared" si="121"/>
        <v>3.3250000000000002</v>
      </c>
      <c r="R313" s="13"/>
      <c r="T313" s="29">
        <f t="shared" ref="T313:U313" si="158">T312+6.3651232648644</f>
        <v>1978.0136277404074</v>
      </c>
      <c r="U313" s="29">
        <f t="shared" si="158"/>
        <v>1981.1961893728396</v>
      </c>
      <c r="V313" s="29">
        <f t="shared" si="149"/>
        <v>-5.8700000000000002E-2</v>
      </c>
      <c r="W313" s="29"/>
      <c r="X313" s="29"/>
      <c r="Y313" s="30"/>
      <c r="Z313" s="38">
        <f t="shared" si="114"/>
        <v>-0.99770780181462093</v>
      </c>
      <c r="AA313" s="38">
        <f t="shared" si="120"/>
        <v>-3.8</v>
      </c>
    </row>
    <row r="314" spans="1:27">
      <c r="A314">
        <v>313</v>
      </c>
      <c r="B314" s="3">
        <v>-0.39629999999999999</v>
      </c>
      <c r="G314" s="29">
        <f t="shared" si="152"/>
        <v>662.55481966842365</v>
      </c>
      <c r="H314" s="53">
        <f t="shared" si="152"/>
        <v>663.61567354590113</v>
      </c>
      <c r="I314" s="29">
        <f t="shared" si="117"/>
        <v>-0.27085000000000004</v>
      </c>
      <c r="J314" s="29">
        <f t="shared" si="118"/>
        <v>-0.24769814814814811</v>
      </c>
      <c r="K314" s="54">
        <f t="shared" si="119"/>
        <v>-2.3151851851851923E-2</v>
      </c>
      <c r="L314" s="30"/>
      <c r="M314" s="38">
        <f t="shared" si="113"/>
        <v>0.54002516168954617</v>
      </c>
      <c r="N314" s="38">
        <f t="shared" si="121"/>
        <v>3.3250000000000002</v>
      </c>
      <c r="R314" s="13"/>
      <c r="T314" s="29">
        <f t="shared" ref="T314:U314" si="159">T313+6.3651232648644</f>
        <v>1984.3787510052719</v>
      </c>
      <c r="U314" s="29">
        <f t="shared" si="159"/>
        <v>1987.5613126377041</v>
      </c>
      <c r="V314" s="29"/>
      <c r="W314" s="29"/>
      <c r="X314" s="29"/>
      <c r="Y314" s="30"/>
      <c r="Z314" s="38">
        <f t="shared" si="114"/>
        <v>-0.80778554319828044</v>
      </c>
      <c r="AA314" s="38">
        <f t="shared" si="120"/>
        <v>-3.8</v>
      </c>
    </row>
    <row r="315" spans="1:27">
      <c r="A315">
        <v>314</v>
      </c>
      <c r="B315" s="3">
        <v>-0.41389999999999999</v>
      </c>
      <c r="G315" s="29">
        <f t="shared" si="152"/>
        <v>664.6765274233785</v>
      </c>
      <c r="H315" s="53">
        <f t="shared" si="152"/>
        <v>665.73738130085599</v>
      </c>
      <c r="I315" s="29">
        <f t="shared" si="117"/>
        <v>-0.23969999999999997</v>
      </c>
      <c r="J315" s="29">
        <f t="shared" si="118"/>
        <v>-0.23885370370370365</v>
      </c>
      <c r="K315" s="49">
        <f t="shared" si="119"/>
        <v>-8.462962962963172E-4</v>
      </c>
      <c r="L315" s="30"/>
      <c r="M315" s="38">
        <f t="shared" si="113"/>
        <v>0.95468474126804326</v>
      </c>
      <c r="N315" s="38">
        <f t="shared" si="121"/>
        <v>3.3250000000000002</v>
      </c>
      <c r="R315" s="13"/>
      <c r="T315" s="29">
        <f t="shared" ref="T315:U315" si="160">T314+6.3651232648644</f>
        <v>1990.7438742701363</v>
      </c>
      <c r="U315" s="29">
        <f t="shared" si="160"/>
        <v>1993.9264359025685</v>
      </c>
      <c r="V315" s="29"/>
      <c r="W315" s="29"/>
      <c r="X315" s="29"/>
      <c r="Y315" s="30"/>
      <c r="Z315" s="38">
        <f t="shared" si="114"/>
        <v>-0.23989145138314907</v>
      </c>
      <c r="AA315" s="38">
        <f t="shared" si="120"/>
        <v>-3.8</v>
      </c>
    </row>
    <row r="316" spans="1:27">
      <c r="A316">
        <v>315</v>
      </c>
      <c r="B316" s="3">
        <v>-0.47489999999999999</v>
      </c>
      <c r="G316" s="29">
        <f t="shared" si="152"/>
        <v>666.79823517833336</v>
      </c>
      <c r="H316" s="29">
        <f t="shared" si="152"/>
        <v>667.85908905581084</v>
      </c>
      <c r="I316" s="29">
        <f t="shared" si="117"/>
        <v>-0.25074999999999997</v>
      </c>
      <c r="J316" s="29">
        <f t="shared" si="118"/>
        <v>-0.25694259259259261</v>
      </c>
      <c r="K316" s="49">
        <f t="shared" si="119"/>
        <v>6.1925925925926384E-3</v>
      </c>
      <c r="L316" s="30"/>
      <c r="M316" s="38">
        <f t="shared" si="113"/>
        <v>0.92263672026827359</v>
      </c>
      <c r="N316" s="38">
        <f t="shared" si="121"/>
        <v>3.3250000000000002</v>
      </c>
      <c r="R316" s="13"/>
      <c r="T316" s="29">
        <f t="shared" ref="T316:U316" si="161">T315+6.3651232648644</f>
        <v>1997.1089975350008</v>
      </c>
      <c r="U316" s="29">
        <f t="shared" si="161"/>
        <v>2000.291559167433</v>
      </c>
      <c r="V316" s="29"/>
      <c r="W316" s="29"/>
      <c r="X316" s="29"/>
      <c r="Y316" s="30"/>
      <c r="Z316" s="38">
        <f t="shared" si="114"/>
        <v>0.44025051663066661</v>
      </c>
      <c r="AA316" s="38">
        <f t="shared" si="120"/>
        <v>-3.8</v>
      </c>
    </row>
    <row r="317" spans="1:27">
      <c r="A317">
        <v>316</v>
      </c>
      <c r="B317" s="3">
        <v>-0.52280000000000004</v>
      </c>
      <c r="G317" s="29">
        <f t="shared" si="152"/>
        <v>668.91994293328821</v>
      </c>
      <c r="H317" s="29">
        <f t="shared" si="152"/>
        <v>669.9807968107657</v>
      </c>
      <c r="I317" s="29">
        <f t="shared" si="117"/>
        <v>-0.26573333333333332</v>
      </c>
      <c r="J317" s="29">
        <f t="shared" si="118"/>
        <v>-0.24233703703703707</v>
      </c>
      <c r="K317" s="49">
        <f t="shared" si="119"/>
        <v>-2.3396296296296248E-2</v>
      </c>
      <c r="L317" s="30"/>
      <c r="M317" s="38">
        <f t="shared" si="113"/>
        <v>0.45887672388991668</v>
      </c>
      <c r="N317" s="38">
        <f t="shared" si="121"/>
        <v>3.3250000000000002</v>
      </c>
      <c r="R317" s="13"/>
      <c r="T317" s="29">
        <f t="shared" ref="T317:U317" si="162">T316+6.3651232648644</f>
        <v>2003.4741207998652</v>
      </c>
      <c r="U317" s="29">
        <f t="shared" si="162"/>
        <v>2006.6566824322974</v>
      </c>
      <c r="V317" s="29"/>
      <c r="W317" s="29"/>
      <c r="X317" s="29"/>
      <c r="Y317" s="30"/>
      <c r="Z317" s="38">
        <f t="shared" si="114"/>
        <v>0.91439437507350851</v>
      </c>
      <c r="AA317" s="38">
        <f t="shared" si="120"/>
        <v>-3.8</v>
      </c>
    </row>
    <row r="318" spans="1:27">
      <c r="A318">
        <v>317</v>
      </c>
      <c r="B318" s="3">
        <v>-0.49199999999999999</v>
      </c>
      <c r="G318" s="29">
        <f t="shared" si="152"/>
        <v>671.04165068824307</v>
      </c>
      <c r="H318" s="29">
        <f t="shared" si="152"/>
        <v>672.10250456572055</v>
      </c>
      <c r="I318" s="29">
        <f t="shared" si="117"/>
        <v>-7.535E-2</v>
      </c>
      <c r="J318" s="29">
        <f t="shared" si="118"/>
        <v>-0.24904259259259265</v>
      </c>
      <c r="K318" s="49">
        <f t="shared" si="119"/>
        <v>0.17369259259259265</v>
      </c>
      <c r="L318" s="30"/>
      <c r="M318" s="38">
        <f t="shared" si="113"/>
        <v>-0.21959679144319641</v>
      </c>
      <c r="N318" s="38">
        <f t="shared" si="121"/>
        <v>3.3250000000000002</v>
      </c>
      <c r="R318" s="13"/>
      <c r="T318" s="29">
        <f t="shared" ref="T318:U318" si="163">T317+6.3651232648644</f>
        <v>2009.8392440647297</v>
      </c>
      <c r="U318" s="29">
        <f t="shared" si="163"/>
        <v>2013.0218056971619</v>
      </c>
      <c r="V318" s="29"/>
      <c r="W318" s="29"/>
      <c r="X318" s="29"/>
      <c r="Y318" s="30"/>
      <c r="Z318" s="38">
        <f t="shared" si="114"/>
        <v>0.96068294305795054</v>
      </c>
      <c r="AA318" s="38">
        <f t="shared" si="120"/>
        <v>-3.8</v>
      </c>
    </row>
    <row r="319" spans="1:27">
      <c r="A319">
        <v>318</v>
      </c>
      <c r="B319" s="3">
        <v>-0.45879999999999999</v>
      </c>
      <c r="G319" s="29">
        <f t="shared" si="152"/>
        <v>673.16335844319792</v>
      </c>
      <c r="H319" s="29">
        <f t="shared" si="152"/>
        <v>674.22421232067541</v>
      </c>
      <c r="I319" s="29">
        <f t="shared" si="117"/>
        <v>-5.6650000000000006E-2</v>
      </c>
      <c r="J319" s="29">
        <f t="shared" si="118"/>
        <v>-0.25088148148148148</v>
      </c>
      <c r="K319" s="49">
        <f t="shared" si="119"/>
        <v>0.19423148148148148</v>
      </c>
      <c r="L319" s="30"/>
      <c r="M319" s="38">
        <f t="shared" si="113"/>
        <v>-0.79531852751355647</v>
      </c>
      <c r="N319" s="38">
        <f t="shared" si="121"/>
        <v>3.3250000000000002</v>
      </c>
      <c r="R319" s="13"/>
      <c r="T319" s="29">
        <f t="shared" ref="T319:U319" si="164">T318+6.3651232648644</f>
        <v>2016.2043673295941</v>
      </c>
      <c r="U319" s="29">
        <f t="shared" si="164"/>
        <v>2019.3869289620263</v>
      </c>
      <c r="V319" s="29"/>
      <c r="W319" s="29"/>
      <c r="X319" s="29"/>
      <c r="Y319" s="30"/>
      <c r="Z319" s="38">
        <f t="shared" si="114"/>
        <v>0.55745728518394189</v>
      </c>
      <c r="AA319" s="38">
        <f t="shared" si="120"/>
        <v>-3.8</v>
      </c>
    </row>
    <row r="320" spans="1:27">
      <c r="A320">
        <v>319</v>
      </c>
      <c r="B320" s="3">
        <v>-0.55100000000000005</v>
      </c>
      <c r="G320" s="29">
        <f t="shared" si="152"/>
        <v>675.28506619815278</v>
      </c>
      <c r="H320" s="29">
        <f t="shared" si="152"/>
        <v>676.34592007563026</v>
      </c>
      <c r="I320" s="29">
        <f t="shared" si="117"/>
        <v>-0.43625000000000003</v>
      </c>
      <c r="J320" s="29">
        <f t="shared" si="118"/>
        <v>-0.2608537037037037</v>
      </c>
      <c r="K320" s="49">
        <f t="shared" si="119"/>
        <v>-0.17539629629629633</v>
      </c>
      <c r="L320" s="30"/>
      <c r="M320" s="38">
        <f t="shared" si="113"/>
        <v>-0.99890188557947213</v>
      </c>
      <c r="N320" s="38">
        <f t="shared" si="121"/>
        <v>3.3250000000000002</v>
      </c>
      <c r="R320" s="13"/>
      <c r="T320" s="29">
        <f t="shared" ref="T320:U320" si="165">T319+6.3651232648644</f>
        <v>2022.5694905944586</v>
      </c>
      <c r="U320" s="29">
        <f t="shared" si="165"/>
        <v>2025.7520522268908</v>
      </c>
      <c r="V320" s="29"/>
      <c r="W320" s="29"/>
      <c r="X320" s="29"/>
      <c r="Y320" s="30"/>
      <c r="Z320" s="38">
        <f t="shared" si="114"/>
        <v>-0.10660883187525415</v>
      </c>
      <c r="AA320" s="38">
        <f t="shared" si="120"/>
        <v>-3.8</v>
      </c>
    </row>
    <row r="321" spans="1:27">
      <c r="A321">
        <v>320</v>
      </c>
      <c r="B321" s="3">
        <v>-0.78700000000000003</v>
      </c>
      <c r="G321" s="29">
        <f t="shared" si="152"/>
        <v>677.40677395310763</v>
      </c>
      <c r="H321" s="29">
        <f t="shared" si="152"/>
        <v>678.46762783058512</v>
      </c>
      <c r="I321" s="29">
        <f t="shared" si="117"/>
        <v>-0.27315</v>
      </c>
      <c r="J321" s="29">
        <f t="shared" si="118"/>
        <v>-0.25419259259259258</v>
      </c>
      <c r="K321" s="49">
        <f t="shared" si="119"/>
        <v>-1.8957407407407423E-2</v>
      </c>
      <c r="L321" s="30"/>
      <c r="M321" s="38">
        <f t="shared" si="113"/>
        <v>-0.73508794982487613</v>
      </c>
      <c r="N321" s="38">
        <f t="shared" si="121"/>
        <v>3.3250000000000002</v>
      </c>
      <c r="R321" s="13"/>
      <c r="T321" s="29">
        <f t="shared" ref="T321:U321" si="166">T320+6.3651232648644</f>
        <v>2028.934613859323</v>
      </c>
      <c r="U321" s="29">
        <f t="shared" si="166"/>
        <v>2032.1171754917552</v>
      </c>
      <c r="V321" s="29"/>
      <c r="W321" s="29"/>
      <c r="X321" s="29"/>
      <c r="Y321" s="30"/>
      <c r="Z321" s="38">
        <f t="shared" si="114"/>
        <v>-0.72079149167482914</v>
      </c>
      <c r="AA321" s="38">
        <f t="shared" si="120"/>
        <v>-3.8</v>
      </c>
    </row>
    <row r="322" spans="1:27">
      <c r="A322">
        <v>321</v>
      </c>
      <c r="B322" s="3">
        <v>-0.91879999999999995</v>
      </c>
      <c r="G322" s="29">
        <f t="shared" si="152"/>
        <v>679.52848170806249</v>
      </c>
      <c r="H322" s="29">
        <f t="shared" si="152"/>
        <v>680.58933558553997</v>
      </c>
      <c r="I322" s="29">
        <f t="shared" si="117"/>
        <v>-0.37295</v>
      </c>
      <c r="J322" s="29">
        <f t="shared" si="118"/>
        <v>-0.24402777777777779</v>
      </c>
      <c r="K322" s="49">
        <f t="shared" si="119"/>
        <v>-0.12892222222222222</v>
      </c>
      <c r="L322" s="30"/>
      <c r="M322" s="38">
        <f t="shared" ref="M322:M385" si="167" xml:space="preserve"> SIN((2*PI()*(H322-2000+N322)/19.0953697945932) + 5.663651193)</f>
        <v>-0.12731819275456632</v>
      </c>
      <c r="N322" s="38">
        <f t="shared" si="121"/>
        <v>3.3250000000000002</v>
      </c>
      <c r="R322" s="13"/>
      <c r="T322" s="29">
        <f t="shared" ref="T322:U322" si="168">T321+6.3651232648644</f>
        <v>2035.2997371241875</v>
      </c>
      <c r="U322" s="29">
        <f t="shared" si="168"/>
        <v>2038.4822987566197</v>
      </c>
      <c r="V322" s="29"/>
      <c r="W322" s="29"/>
      <c r="X322" s="29"/>
      <c r="Y322" s="30"/>
      <c r="Z322" s="38">
        <f t="shared" ref="Z322:Z328" si="169" xml:space="preserve"> SIN((2*PI()*(U322-2000+AA322)/57.2861093837796) + 0.840686201)</f>
        <v>-0.99770780181462437</v>
      </c>
      <c r="AA322" s="38">
        <f t="shared" si="120"/>
        <v>-3.8</v>
      </c>
    </row>
    <row r="323" spans="1:27">
      <c r="A323">
        <v>322</v>
      </c>
      <c r="B323" s="3">
        <v>-0.82830000000000004</v>
      </c>
      <c r="G323" s="29">
        <f t="shared" si="152"/>
        <v>681.65018946301734</v>
      </c>
      <c r="H323" s="29">
        <f t="shared" si="152"/>
        <v>682.71104334049483</v>
      </c>
      <c r="I323" s="29">
        <f t="shared" si="117"/>
        <v>-0.28739999999999999</v>
      </c>
      <c r="J323" s="29">
        <f t="shared" si="118"/>
        <v>-0.25078333333333336</v>
      </c>
      <c r="K323" s="49">
        <f t="shared" si="119"/>
        <v>-3.6616666666666631E-2</v>
      </c>
      <c r="L323" s="30"/>
      <c r="M323" s="38">
        <f t="shared" si="167"/>
        <v>0.54002516168962367</v>
      </c>
      <c r="N323" s="38">
        <f t="shared" si="121"/>
        <v>3.3250000000000002</v>
      </c>
      <c r="R323" s="13"/>
      <c r="T323" s="29">
        <f t="shared" ref="T323:U323" si="170">T322+6.3651232648644</f>
        <v>2041.6648603890519</v>
      </c>
      <c r="U323" s="29">
        <f t="shared" si="170"/>
        <v>2044.8474220214841</v>
      </c>
      <c r="V323" s="29"/>
      <c r="W323" s="29"/>
      <c r="X323" s="29"/>
      <c r="Y323" s="30"/>
      <c r="Z323" s="38">
        <f t="shared" si="169"/>
        <v>-0.80778554319825147</v>
      </c>
      <c r="AA323" s="38">
        <f t="shared" si="120"/>
        <v>-3.8</v>
      </c>
    </row>
    <row r="324" spans="1:27">
      <c r="A324">
        <v>323</v>
      </c>
      <c r="B324" s="3">
        <v>-0.77849999999999997</v>
      </c>
      <c r="G324" s="29">
        <f t="shared" ref="G324:H339" si="171">G323+2.1217077549548</f>
        <v>683.7718972179722</v>
      </c>
      <c r="H324" s="29">
        <f t="shared" si="171"/>
        <v>684.83275109544968</v>
      </c>
      <c r="I324" s="29">
        <f t="shared" si="117"/>
        <v>-0.32945000000000002</v>
      </c>
      <c r="J324" s="29">
        <f t="shared" si="118"/>
        <v>-0.25429444444444443</v>
      </c>
      <c r="K324" s="49">
        <f t="shared" si="119"/>
        <v>-7.5155555555555587E-2</v>
      </c>
      <c r="L324" s="30"/>
      <c r="M324" s="38">
        <f t="shared" si="167"/>
        <v>0.95468474126808756</v>
      </c>
      <c r="N324" s="38">
        <f t="shared" si="121"/>
        <v>3.3250000000000002</v>
      </c>
      <c r="R324" s="13"/>
      <c r="T324" s="29">
        <f t="shared" ref="T324:U324" si="172">T323+6.3651232648644</f>
        <v>2048.0299836539161</v>
      </c>
      <c r="U324" s="29">
        <f t="shared" si="172"/>
        <v>2051.2125452863484</v>
      </c>
      <c r="V324" s="29"/>
      <c r="W324" s="29"/>
      <c r="X324" s="29"/>
      <c r="Y324" s="30"/>
      <c r="Z324" s="38">
        <f t="shared" si="169"/>
        <v>-0.23989145138312473</v>
      </c>
      <c r="AA324" s="38">
        <f t="shared" si="120"/>
        <v>-3.8</v>
      </c>
    </row>
    <row r="325" spans="1:27">
      <c r="A325">
        <v>324</v>
      </c>
      <c r="B325" s="3">
        <v>-0.74670000000000003</v>
      </c>
      <c r="G325" s="29">
        <f t="shared" si="171"/>
        <v>685.89360497292705</v>
      </c>
      <c r="H325" s="29">
        <f t="shared" si="171"/>
        <v>686.95445885040454</v>
      </c>
      <c r="I325" s="29">
        <f t="shared" si="117"/>
        <v>-0.1908</v>
      </c>
      <c r="J325" s="29">
        <f t="shared" si="118"/>
        <v>-0.21761666666666668</v>
      </c>
      <c r="K325" s="49">
        <f t="shared" si="119"/>
        <v>2.6816666666666683E-2</v>
      </c>
      <c r="L325" s="30"/>
      <c r="M325" s="38">
        <f t="shared" si="167"/>
        <v>0.92263672026819421</v>
      </c>
      <c r="N325" s="38">
        <f t="shared" si="121"/>
        <v>3.3250000000000002</v>
      </c>
      <c r="R325" s="13"/>
      <c r="T325" s="29">
        <f t="shared" ref="T325:U325" si="173">T324+6.3651232648644</f>
        <v>2054.3951069187806</v>
      </c>
      <c r="U325" s="29">
        <f t="shared" si="173"/>
        <v>2057.5776685512128</v>
      </c>
      <c r="V325" s="29"/>
      <c r="W325" s="29"/>
      <c r="X325" s="29"/>
      <c r="Y325" s="30"/>
      <c r="Z325" s="38">
        <f t="shared" si="169"/>
        <v>0.44025051663068965</v>
      </c>
      <c r="AA325" s="38">
        <f t="shared" si="120"/>
        <v>-3.8</v>
      </c>
    </row>
    <row r="326" spans="1:27">
      <c r="A326">
        <v>325</v>
      </c>
      <c r="B326" s="3">
        <v>-0.61639999999999995</v>
      </c>
      <c r="G326" s="29">
        <f t="shared" si="171"/>
        <v>688.01531272788191</v>
      </c>
      <c r="H326" s="29">
        <f t="shared" si="171"/>
        <v>689.07616660535939</v>
      </c>
      <c r="I326" s="29">
        <f t="shared" si="117"/>
        <v>-0.17425000000000002</v>
      </c>
      <c r="J326" s="29">
        <f t="shared" si="118"/>
        <v>-0.21920555555555554</v>
      </c>
      <c r="K326" s="49">
        <f t="shared" si="119"/>
        <v>4.4955555555555526E-2</v>
      </c>
      <c r="L326" s="30"/>
      <c r="M326" s="38">
        <f t="shared" si="167"/>
        <v>0.45887672388973383</v>
      </c>
      <c r="N326" s="38">
        <f t="shared" si="121"/>
        <v>3.3250000000000002</v>
      </c>
      <c r="R326" s="13"/>
      <c r="T326" s="29">
        <f t="shared" ref="T326:U326" si="174">T325+6.3651232648644</f>
        <v>2060.760230183645</v>
      </c>
      <c r="U326" s="29">
        <f t="shared" si="174"/>
        <v>2063.9427918160773</v>
      </c>
      <c r="V326" s="29"/>
      <c r="W326" s="29"/>
      <c r="X326" s="29"/>
      <c r="Y326" s="30"/>
      <c r="Z326" s="38">
        <f t="shared" si="169"/>
        <v>0.91439437507351851</v>
      </c>
      <c r="AA326" s="38">
        <f t="shared" si="120"/>
        <v>-3.8</v>
      </c>
    </row>
    <row r="327" spans="1:27">
      <c r="A327">
        <v>326</v>
      </c>
      <c r="B327" s="3">
        <v>-0.46600000000000003</v>
      </c>
      <c r="G327" s="29">
        <f t="shared" si="171"/>
        <v>690.13702048283676</v>
      </c>
      <c r="H327" s="29">
        <f t="shared" si="171"/>
        <v>691.19787436031424</v>
      </c>
      <c r="I327" s="29">
        <f t="shared" ref="I327:I390" si="175">AVERAGEIFS(TempDev,Year,"&gt;"&amp;G327,Year,"&lt;="&amp;G328)</f>
        <v>-0.13614999999999999</v>
      </c>
      <c r="J327" s="29">
        <f t="shared" ref="J327:J390" si="176">AVERAGE(I323:I331)</f>
        <v>-0.21075555555555553</v>
      </c>
      <c r="K327" s="49">
        <f t="shared" ref="K327:K390" si="177">I327-J327</f>
        <v>7.4605555555555536E-2</v>
      </c>
      <c r="L327" s="30"/>
      <c r="M327" s="38">
        <f t="shared" si="167"/>
        <v>-0.21959679144334174</v>
      </c>
      <c r="N327" s="38">
        <f t="shared" si="121"/>
        <v>3.3250000000000002</v>
      </c>
      <c r="R327" s="13"/>
      <c r="T327" s="29">
        <f t="shared" ref="T327:U327" si="178">T326+6.3651232648644</f>
        <v>2067.1253534485095</v>
      </c>
      <c r="U327" s="29">
        <f t="shared" si="178"/>
        <v>2070.3079150809417</v>
      </c>
      <c r="V327" s="29"/>
      <c r="W327" s="29"/>
      <c r="X327" s="29"/>
      <c r="Y327" s="30"/>
      <c r="Z327" s="38">
        <f t="shared" si="169"/>
        <v>0.96068294305794344</v>
      </c>
      <c r="AA327" s="38">
        <f t="shared" si="120"/>
        <v>-3.8</v>
      </c>
    </row>
    <row r="328" spans="1:27">
      <c r="A328">
        <v>327</v>
      </c>
      <c r="B328" s="3">
        <v>-0.40300000000000002</v>
      </c>
      <c r="G328" s="29">
        <f t="shared" si="171"/>
        <v>692.25872823779162</v>
      </c>
      <c r="H328" s="29">
        <f t="shared" si="171"/>
        <v>693.3195821152691</v>
      </c>
      <c r="I328" s="29">
        <f t="shared" si="175"/>
        <v>-8.8249999999999995E-2</v>
      </c>
      <c r="J328" s="29">
        <f t="shared" si="176"/>
        <v>-0.19331666666666666</v>
      </c>
      <c r="K328" s="49">
        <f t="shared" si="177"/>
        <v>0.10506666666666667</v>
      </c>
      <c r="L328" s="30"/>
      <c r="M328" s="38">
        <f t="shared" si="167"/>
        <v>-0.79531852751364673</v>
      </c>
      <c r="N328" s="38">
        <f t="shared" si="121"/>
        <v>3.3250000000000002</v>
      </c>
      <c r="R328" s="13"/>
      <c r="T328" s="29">
        <f t="shared" ref="T328:U328" si="179">T327+6.3651232648644</f>
        <v>2073.4904767133739</v>
      </c>
      <c r="U328" s="29">
        <f t="shared" si="179"/>
        <v>2076.6730383458062</v>
      </c>
      <c r="V328" s="29"/>
      <c r="W328" s="29"/>
      <c r="X328" s="29"/>
      <c r="Y328" s="30"/>
      <c r="Z328" s="38">
        <f t="shared" si="169"/>
        <v>0.55745728518392001</v>
      </c>
      <c r="AA328" s="38">
        <f t="shared" si="120"/>
        <v>-3.8</v>
      </c>
    </row>
    <row r="329" spans="1:27">
      <c r="A329">
        <v>328</v>
      </c>
      <c r="B329" s="3">
        <v>-0.44850000000000001</v>
      </c>
      <c r="G329" s="29">
        <f t="shared" si="171"/>
        <v>694.38043599274647</v>
      </c>
      <c r="H329" s="29">
        <f t="shared" si="171"/>
        <v>695.44128987022395</v>
      </c>
      <c r="I329" s="29">
        <f t="shared" si="175"/>
        <v>-0.10614999999999999</v>
      </c>
      <c r="J329" s="29">
        <f t="shared" si="176"/>
        <v>-0.15861111111111109</v>
      </c>
      <c r="K329" s="49">
        <f t="shared" si="177"/>
        <v>5.2461111111111097E-2</v>
      </c>
      <c r="L329" s="30"/>
      <c r="M329" s="38">
        <f t="shared" si="167"/>
        <v>-0.99890188557946524</v>
      </c>
      <c r="N329" s="38">
        <f t="shared" si="121"/>
        <v>3.3250000000000002</v>
      </c>
      <c r="R329" s="13"/>
      <c r="T329" s="29">
        <f t="shared" ref="T329:U329" si="180">T328+6.3651232648644</f>
        <v>2079.8555999782384</v>
      </c>
      <c r="U329" s="29">
        <f t="shared" si="180"/>
        <v>2083.0381616106706</v>
      </c>
      <c r="V329" s="29"/>
      <c r="W329" s="29"/>
      <c r="X329" s="29"/>
      <c r="Y329" s="30"/>
    </row>
    <row r="330" spans="1:27">
      <c r="A330">
        <v>329</v>
      </c>
      <c r="B330" s="3">
        <v>-0.43959999999999999</v>
      </c>
      <c r="G330" s="29">
        <f t="shared" si="171"/>
        <v>696.50214374770133</v>
      </c>
      <c r="H330" s="29">
        <f t="shared" si="171"/>
        <v>697.56299762517881</v>
      </c>
      <c r="I330" s="29">
        <f t="shared" si="175"/>
        <v>-0.28744999999999998</v>
      </c>
      <c r="J330" s="29">
        <f t="shared" si="176"/>
        <v>-0.15916296296296295</v>
      </c>
      <c r="K330" s="49">
        <f t="shared" si="177"/>
        <v>-0.12828703703703703</v>
      </c>
      <c r="L330" s="30"/>
      <c r="M330" s="38">
        <f t="shared" si="167"/>
        <v>-0.73508794982473669</v>
      </c>
      <c r="N330" s="38">
        <f t="shared" si="121"/>
        <v>3.3250000000000002</v>
      </c>
      <c r="R330" s="13"/>
      <c r="T330" s="29">
        <f t="shared" ref="T330:U330" si="181">T329+6.3651232648644</f>
        <v>2086.2207232431028</v>
      </c>
      <c r="U330" s="29">
        <f t="shared" si="181"/>
        <v>2089.4032848755351</v>
      </c>
      <c r="V330" s="29"/>
      <c r="W330" s="29"/>
      <c r="X330" s="29"/>
      <c r="Y330" s="30"/>
    </row>
    <row r="331" spans="1:27">
      <c r="A331">
        <v>330</v>
      </c>
      <c r="B331" s="3">
        <v>-0.30719999999999997</v>
      </c>
      <c r="G331" s="29">
        <f t="shared" si="171"/>
        <v>698.62385150265618</v>
      </c>
      <c r="H331" s="29">
        <f t="shared" si="171"/>
        <v>699.68470538013366</v>
      </c>
      <c r="I331" s="29">
        <f t="shared" si="175"/>
        <v>-0.2969</v>
      </c>
      <c r="J331" s="29">
        <f t="shared" si="176"/>
        <v>-0.16801851851851848</v>
      </c>
      <c r="K331" s="49">
        <f t="shared" si="177"/>
        <v>-0.12888148148148151</v>
      </c>
      <c r="L331" s="30"/>
      <c r="M331" s="38">
        <f t="shared" si="167"/>
        <v>-0.12731819275441858</v>
      </c>
      <c r="N331" s="38">
        <f t="shared" si="121"/>
        <v>3.3250000000000002</v>
      </c>
      <c r="R331" s="13"/>
      <c r="T331" s="29">
        <f t="shared" ref="T331:U331" si="182">T330+6.3651232648644</f>
        <v>2092.5858465079673</v>
      </c>
      <c r="U331" s="29">
        <f t="shared" si="182"/>
        <v>2095.7684081403995</v>
      </c>
      <c r="V331" s="29"/>
      <c r="W331" s="29"/>
      <c r="X331" s="29"/>
      <c r="Y331" s="30"/>
    </row>
    <row r="332" spans="1:27">
      <c r="A332">
        <v>331</v>
      </c>
      <c r="B332" s="3">
        <v>-0.22800000000000001</v>
      </c>
      <c r="G332" s="29">
        <f t="shared" si="171"/>
        <v>700.74555925761103</v>
      </c>
      <c r="H332" s="29">
        <f t="shared" si="171"/>
        <v>701.80641313508852</v>
      </c>
      <c r="I332" s="29">
        <f t="shared" si="175"/>
        <v>-0.13045000000000001</v>
      </c>
      <c r="J332" s="29">
        <f t="shared" si="176"/>
        <v>-0.17736851851851851</v>
      </c>
      <c r="K332" s="49">
        <f t="shared" si="177"/>
        <v>4.6918518518518498E-2</v>
      </c>
      <c r="L332" s="30"/>
      <c r="M332" s="38">
        <f t="shared" si="167"/>
        <v>0.54002516168970127</v>
      </c>
      <c r="N332" s="38">
        <f t="shared" si="121"/>
        <v>3.3250000000000002</v>
      </c>
      <c r="R332" s="13"/>
      <c r="T332" s="29">
        <f t="shared" ref="T332:U332" si="183">T331+6.3651232648644</f>
        <v>2098.9509697728317</v>
      </c>
      <c r="U332" s="29">
        <f t="shared" si="183"/>
        <v>2102.133531405264</v>
      </c>
      <c r="V332" s="29"/>
      <c r="W332" s="29"/>
      <c r="X332" s="29"/>
      <c r="Y332" s="30"/>
    </row>
    <row r="333" spans="1:27">
      <c r="A333">
        <v>332</v>
      </c>
      <c r="B333" s="3">
        <v>-0.29470000000000002</v>
      </c>
      <c r="G333" s="29">
        <f t="shared" si="171"/>
        <v>702.86726701256589</v>
      </c>
      <c r="H333" s="29">
        <f t="shared" si="171"/>
        <v>703.92812089004337</v>
      </c>
      <c r="I333" s="29">
        <f t="shared" si="175"/>
        <v>-1.7099999999999997E-2</v>
      </c>
      <c r="J333" s="29">
        <f t="shared" si="176"/>
        <v>-0.19337407407407406</v>
      </c>
      <c r="K333" s="49">
        <f t="shared" si="177"/>
        <v>0.17627407407407406</v>
      </c>
      <c r="L333" s="30"/>
      <c r="M333" s="38">
        <f t="shared" si="167"/>
        <v>0.95468474126814884</v>
      </c>
      <c r="N333" s="38">
        <f t="shared" si="121"/>
        <v>3.3250000000000002</v>
      </c>
      <c r="R333" s="13"/>
      <c r="T333" s="29">
        <f t="shared" ref="T333:U333" si="184">T332+6.3651232648644</f>
        <v>2105.3160930376962</v>
      </c>
      <c r="U333" s="29">
        <f t="shared" si="184"/>
        <v>2108.4986546701284</v>
      </c>
      <c r="V333" s="29"/>
      <c r="W333" s="29"/>
      <c r="X333" s="29"/>
      <c r="Y333" s="30"/>
    </row>
    <row r="334" spans="1:27">
      <c r="A334">
        <v>333</v>
      </c>
      <c r="B334" s="3">
        <v>-0.4204</v>
      </c>
      <c r="G334" s="29">
        <f t="shared" si="171"/>
        <v>704.98897476752074</v>
      </c>
      <c r="H334" s="29">
        <f t="shared" si="171"/>
        <v>706.04982864499823</v>
      </c>
      <c r="I334" s="29">
        <f t="shared" si="175"/>
        <v>-0.19576666666666664</v>
      </c>
      <c r="J334" s="29">
        <f t="shared" si="176"/>
        <v>-0.20689074074074071</v>
      </c>
      <c r="K334" s="49">
        <f t="shared" si="177"/>
        <v>1.1124074074074064E-2</v>
      </c>
      <c r="L334" s="30"/>
      <c r="M334" s="38">
        <f t="shared" si="167"/>
        <v>0.92263672026811494</v>
      </c>
      <c r="N334" s="38">
        <f t="shared" si="121"/>
        <v>3.3250000000000002</v>
      </c>
      <c r="R334" s="13"/>
      <c r="T334" s="29">
        <f t="shared" ref="T334:U334" si="185">T333+6.3651232648644</f>
        <v>2111.6812163025606</v>
      </c>
      <c r="U334" s="29">
        <f t="shared" si="185"/>
        <v>2114.8637779349929</v>
      </c>
      <c r="V334" s="29"/>
      <c r="W334" s="29"/>
      <c r="X334" s="29"/>
      <c r="Y334" s="30"/>
    </row>
    <row r="335" spans="1:27">
      <c r="A335">
        <v>334</v>
      </c>
      <c r="B335" s="3">
        <v>-0.48799999999999999</v>
      </c>
      <c r="G335" s="29">
        <f t="shared" si="171"/>
        <v>707.1106825224756</v>
      </c>
      <c r="H335" s="29">
        <f t="shared" si="171"/>
        <v>708.17153639995308</v>
      </c>
      <c r="I335" s="29">
        <f t="shared" si="175"/>
        <v>-0.25395000000000001</v>
      </c>
      <c r="J335" s="29">
        <f t="shared" si="176"/>
        <v>-0.20528518518518521</v>
      </c>
      <c r="K335" s="49">
        <f t="shared" si="177"/>
        <v>-4.86648148148148E-2</v>
      </c>
      <c r="L335" s="30"/>
      <c r="M335" s="38">
        <f t="shared" si="167"/>
        <v>0.45887672388965195</v>
      </c>
      <c r="N335" s="38">
        <f t="shared" si="121"/>
        <v>3.3250000000000002</v>
      </c>
      <c r="R335" s="13"/>
      <c r="Y335" s="30"/>
    </row>
    <row r="336" spans="1:27">
      <c r="A336">
        <v>335</v>
      </c>
      <c r="B336" s="3">
        <v>-0.51019999999999999</v>
      </c>
      <c r="G336" s="29">
        <f t="shared" si="171"/>
        <v>709.23239027743045</v>
      </c>
      <c r="H336" s="29">
        <f t="shared" si="171"/>
        <v>710.29324415490794</v>
      </c>
      <c r="I336" s="29">
        <f t="shared" si="175"/>
        <v>-0.2203</v>
      </c>
      <c r="J336" s="29">
        <f t="shared" si="176"/>
        <v>-0.21947962962962961</v>
      </c>
      <c r="K336" s="49">
        <f t="shared" si="177"/>
        <v>-8.2037037037038796E-4</v>
      </c>
      <c r="L336" s="30"/>
      <c r="M336" s="38">
        <f t="shared" si="167"/>
        <v>-0.21959679144343164</v>
      </c>
      <c r="N336" s="38">
        <f t="shared" ref="N336:N399" si="186">N335</f>
        <v>3.3250000000000002</v>
      </c>
      <c r="R336" s="13"/>
      <c r="Y336" s="30"/>
    </row>
    <row r="337" spans="1:25">
      <c r="A337">
        <v>336</v>
      </c>
      <c r="B337" s="3">
        <v>-0.52200000000000002</v>
      </c>
      <c r="G337" s="29">
        <f t="shared" si="171"/>
        <v>711.35409803238531</v>
      </c>
      <c r="H337" s="29">
        <f t="shared" si="171"/>
        <v>712.41495190986279</v>
      </c>
      <c r="I337" s="29">
        <f t="shared" si="175"/>
        <v>-0.23230000000000001</v>
      </c>
      <c r="J337" s="29">
        <f t="shared" si="176"/>
        <v>-0.24585185185185188</v>
      </c>
      <c r="K337" s="49">
        <f t="shared" si="177"/>
        <v>1.355185185185187E-2</v>
      </c>
      <c r="L337" s="30"/>
      <c r="M337" s="38">
        <f t="shared" si="167"/>
        <v>-0.79531852751377152</v>
      </c>
      <c r="N337" s="38">
        <f t="shared" si="186"/>
        <v>3.3250000000000002</v>
      </c>
      <c r="R337" s="13"/>
      <c r="Y337" s="30"/>
    </row>
    <row r="338" spans="1:25">
      <c r="A338">
        <v>337</v>
      </c>
      <c r="B338" s="3">
        <v>-0.49759999999999999</v>
      </c>
      <c r="G338" s="29">
        <f t="shared" si="171"/>
        <v>713.47580578734016</v>
      </c>
      <c r="H338" s="29">
        <f t="shared" si="171"/>
        <v>714.53665966481765</v>
      </c>
      <c r="I338" s="29">
        <f t="shared" si="175"/>
        <v>-0.2278</v>
      </c>
      <c r="J338" s="29">
        <f t="shared" si="176"/>
        <v>-0.26000740740740741</v>
      </c>
      <c r="K338" s="49">
        <f t="shared" si="177"/>
        <v>3.2207407407407407E-2</v>
      </c>
      <c r="L338" s="30"/>
      <c r="M338" s="38">
        <f t="shared" si="167"/>
        <v>-0.99890188557945292</v>
      </c>
      <c r="N338" s="38">
        <f t="shared" si="186"/>
        <v>3.3250000000000002</v>
      </c>
      <c r="R338" s="13"/>
      <c r="Y338" s="30"/>
    </row>
    <row r="339" spans="1:25">
      <c r="A339">
        <v>338</v>
      </c>
      <c r="B339" s="3">
        <v>-0.46579999999999999</v>
      </c>
      <c r="G339" s="29">
        <f t="shared" si="171"/>
        <v>715.59751354229502</v>
      </c>
      <c r="H339" s="29">
        <f t="shared" si="171"/>
        <v>716.6583674197725</v>
      </c>
      <c r="I339" s="29">
        <f t="shared" si="175"/>
        <v>-0.27300000000000002</v>
      </c>
      <c r="J339" s="29">
        <f t="shared" si="176"/>
        <v>-0.26172777777777778</v>
      </c>
      <c r="K339" s="49">
        <f t="shared" si="177"/>
        <v>-1.1272222222222239E-2</v>
      </c>
      <c r="L339" s="30"/>
      <c r="M339" s="38">
        <f t="shared" si="167"/>
        <v>-0.73508794982463566</v>
      </c>
      <c r="N339" s="38">
        <f t="shared" si="186"/>
        <v>3.3250000000000002</v>
      </c>
      <c r="R339" s="13"/>
      <c r="Y339" s="30"/>
    </row>
    <row r="340" spans="1:25">
      <c r="A340">
        <v>339</v>
      </c>
      <c r="B340" s="3">
        <v>-0.5081</v>
      </c>
      <c r="G340" s="29">
        <f t="shared" ref="G340:H355" si="187">G339+2.1217077549548</f>
        <v>717.71922129724987</v>
      </c>
      <c r="H340" s="29">
        <f t="shared" si="187"/>
        <v>718.78007517472736</v>
      </c>
      <c r="I340" s="29">
        <f t="shared" si="175"/>
        <v>-0.42464999999999997</v>
      </c>
      <c r="J340" s="29">
        <f t="shared" si="176"/>
        <v>-0.26419999999999999</v>
      </c>
      <c r="K340" s="49">
        <f t="shared" si="177"/>
        <v>-0.16044999999999998</v>
      </c>
      <c r="L340" s="30"/>
      <c r="M340" s="38">
        <f t="shared" si="167"/>
        <v>-0.12731819275432721</v>
      </c>
      <c r="N340" s="38">
        <f t="shared" si="186"/>
        <v>3.3250000000000002</v>
      </c>
      <c r="R340" s="13"/>
      <c r="Y340" s="30"/>
    </row>
    <row r="341" spans="1:25">
      <c r="A341">
        <v>340</v>
      </c>
      <c r="B341" s="3">
        <v>-0.53220000000000001</v>
      </c>
      <c r="G341" s="29">
        <f t="shared" si="187"/>
        <v>719.84092905220473</v>
      </c>
      <c r="H341" s="29">
        <f t="shared" si="187"/>
        <v>720.90178292968221</v>
      </c>
      <c r="I341" s="29">
        <f t="shared" si="175"/>
        <v>-0.36780000000000002</v>
      </c>
      <c r="J341" s="29">
        <f t="shared" si="176"/>
        <v>-0.26365555555555553</v>
      </c>
      <c r="K341" s="49">
        <f t="shared" si="177"/>
        <v>-0.10414444444444448</v>
      </c>
      <c r="L341" s="30"/>
      <c r="M341" s="38">
        <f t="shared" si="167"/>
        <v>0.54002516168992232</v>
      </c>
      <c r="N341" s="38">
        <f t="shared" si="186"/>
        <v>3.3250000000000002</v>
      </c>
      <c r="R341" s="13"/>
      <c r="Y341" s="30"/>
    </row>
    <row r="342" spans="1:25">
      <c r="A342">
        <v>341</v>
      </c>
      <c r="B342" s="3">
        <v>-0.46400000000000002</v>
      </c>
      <c r="G342" s="29">
        <f t="shared" si="187"/>
        <v>721.96263680715958</v>
      </c>
      <c r="H342" s="29">
        <f t="shared" si="187"/>
        <v>723.02349068463707</v>
      </c>
      <c r="I342" s="29">
        <f t="shared" si="175"/>
        <v>-0.14449999999999999</v>
      </c>
      <c r="J342" s="29">
        <f t="shared" si="176"/>
        <v>-0.24387222222222224</v>
      </c>
      <c r="K342" s="49">
        <f t="shared" si="177"/>
        <v>9.9372222222222251E-2</v>
      </c>
      <c r="L342" s="30"/>
      <c r="M342" s="38">
        <f t="shared" si="167"/>
        <v>0.954684741268227</v>
      </c>
      <c r="N342" s="38">
        <f t="shared" si="186"/>
        <v>3.3250000000000002</v>
      </c>
      <c r="R342" s="13"/>
      <c r="Y342" s="30"/>
    </row>
    <row r="343" spans="1:25">
      <c r="A343">
        <v>342</v>
      </c>
      <c r="B343" s="3">
        <v>-0.39429999999999998</v>
      </c>
      <c r="G343" s="29">
        <f t="shared" si="187"/>
        <v>724.08434456211444</v>
      </c>
      <c r="H343" s="29">
        <f t="shared" si="187"/>
        <v>725.14519843959192</v>
      </c>
      <c r="I343" s="29">
        <f t="shared" si="175"/>
        <v>-0.21124999999999999</v>
      </c>
      <c r="J343" s="29">
        <f t="shared" si="176"/>
        <v>-0.23335000000000003</v>
      </c>
      <c r="K343" s="49">
        <f t="shared" si="177"/>
        <v>2.2100000000000036E-2</v>
      </c>
      <c r="L343" s="30"/>
      <c r="M343" s="38">
        <f t="shared" si="167"/>
        <v>0.92263672026807941</v>
      </c>
      <c r="N343" s="38">
        <f t="shared" si="186"/>
        <v>3.3250000000000002</v>
      </c>
      <c r="R343" s="13"/>
      <c r="Y343" s="30"/>
    </row>
    <row r="344" spans="1:25">
      <c r="A344">
        <v>343</v>
      </c>
      <c r="B344" s="3">
        <v>-0.4118</v>
      </c>
      <c r="G344" s="29">
        <f t="shared" si="187"/>
        <v>726.20605231706929</v>
      </c>
      <c r="H344" s="29">
        <f t="shared" si="187"/>
        <v>727.26690619454678</v>
      </c>
      <c r="I344" s="29">
        <f t="shared" si="175"/>
        <v>-0.2762</v>
      </c>
      <c r="J344" s="29">
        <f t="shared" si="176"/>
        <v>-0.20986666666666665</v>
      </c>
      <c r="K344" s="49">
        <f t="shared" si="177"/>
        <v>-6.6333333333333355E-2</v>
      </c>
      <c r="L344" s="30"/>
      <c r="M344" s="38">
        <f t="shared" si="167"/>
        <v>0.45887672388951961</v>
      </c>
      <c r="N344" s="38">
        <f t="shared" si="186"/>
        <v>3.3250000000000002</v>
      </c>
      <c r="R344" s="13"/>
      <c r="Y344" s="30"/>
    </row>
    <row r="345" spans="1:25">
      <c r="A345">
        <v>344</v>
      </c>
      <c r="B345" s="3">
        <v>-0.47489999999999999</v>
      </c>
      <c r="G345" s="29">
        <f t="shared" si="187"/>
        <v>728.32776007202415</v>
      </c>
      <c r="H345" s="29">
        <f t="shared" si="187"/>
        <v>729.38861394950163</v>
      </c>
      <c r="I345" s="29">
        <f t="shared" si="175"/>
        <v>-0.21539999999999998</v>
      </c>
      <c r="J345" s="29">
        <f t="shared" si="176"/>
        <v>-0.1905833333333333</v>
      </c>
      <c r="K345" s="49">
        <f t="shared" si="177"/>
        <v>-2.4816666666666681E-2</v>
      </c>
      <c r="L345" s="30"/>
      <c r="M345" s="38">
        <f t="shared" si="167"/>
        <v>-0.21959679144368788</v>
      </c>
      <c r="N345" s="38">
        <f t="shared" si="186"/>
        <v>3.3250000000000002</v>
      </c>
      <c r="R345" s="13"/>
      <c r="Y345" s="30"/>
    </row>
    <row r="346" spans="1:25">
      <c r="A346">
        <v>345</v>
      </c>
      <c r="B346" s="3">
        <v>-0.4299</v>
      </c>
      <c r="G346" s="29">
        <f t="shared" si="187"/>
        <v>730.449467826979</v>
      </c>
      <c r="H346" s="29">
        <f t="shared" si="187"/>
        <v>731.51032170445649</v>
      </c>
      <c r="I346" s="29">
        <f t="shared" si="175"/>
        <v>-5.4250000000000007E-2</v>
      </c>
      <c r="J346" s="29">
        <f t="shared" si="176"/>
        <v>-0.20077592592592591</v>
      </c>
      <c r="K346" s="49">
        <f t="shared" si="177"/>
        <v>0.14652592592592589</v>
      </c>
      <c r="L346" s="30"/>
      <c r="M346" s="38">
        <f t="shared" si="167"/>
        <v>-0.7953185275138962</v>
      </c>
      <c r="N346" s="38">
        <f t="shared" si="186"/>
        <v>3.3250000000000002</v>
      </c>
      <c r="R346" s="13"/>
      <c r="Y346" s="30"/>
    </row>
    <row r="347" spans="1:25">
      <c r="A347">
        <v>346</v>
      </c>
      <c r="B347" s="3">
        <v>-0.36049999999999999</v>
      </c>
      <c r="G347" s="29">
        <f t="shared" si="187"/>
        <v>732.57117558193386</v>
      </c>
      <c r="H347" s="29">
        <f t="shared" si="187"/>
        <v>733.63202945941134</v>
      </c>
      <c r="I347" s="29">
        <f t="shared" si="175"/>
        <v>-0.1331</v>
      </c>
      <c r="J347" s="29">
        <f t="shared" si="176"/>
        <v>-0.22929814814814817</v>
      </c>
      <c r="K347" s="49">
        <f t="shared" si="177"/>
        <v>9.6198148148148171E-2</v>
      </c>
      <c r="L347" s="30"/>
      <c r="M347" s="38">
        <f t="shared" si="167"/>
        <v>-0.99890188557944859</v>
      </c>
      <c r="N347" s="38">
        <f t="shared" si="186"/>
        <v>3.3250000000000002</v>
      </c>
      <c r="R347" s="13"/>
      <c r="Y347" s="30"/>
    </row>
    <row r="348" spans="1:25">
      <c r="A348">
        <v>347</v>
      </c>
      <c r="B348" s="3">
        <v>-0.3821</v>
      </c>
      <c r="G348" s="29">
        <f t="shared" si="187"/>
        <v>734.69288333688871</v>
      </c>
      <c r="H348" s="29">
        <f t="shared" si="187"/>
        <v>735.7537372143662</v>
      </c>
      <c r="I348" s="29">
        <f t="shared" si="175"/>
        <v>-6.1649999999999996E-2</v>
      </c>
      <c r="J348" s="29">
        <f t="shared" si="176"/>
        <v>-0.2606592592592592</v>
      </c>
      <c r="K348" s="49">
        <f t="shared" si="177"/>
        <v>0.19900925925925922</v>
      </c>
      <c r="L348" s="30"/>
      <c r="M348" s="38">
        <f t="shared" si="167"/>
        <v>-0.73508794982453463</v>
      </c>
      <c r="N348" s="38">
        <f t="shared" si="186"/>
        <v>3.3250000000000002</v>
      </c>
      <c r="R348" s="13"/>
      <c r="Y348" s="30"/>
    </row>
    <row r="349" spans="1:25">
      <c r="A349">
        <v>348</v>
      </c>
      <c r="B349" s="3">
        <v>-0.40179999999999999</v>
      </c>
      <c r="G349" s="29">
        <f t="shared" si="187"/>
        <v>736.81459109184357</v>
      </c>
      <c r="H349" s="29">
        <f t="shared" si="187"/>
        <v>737.87544496932105</v>
      </c>
      <c r="I349" s="29">
        <f t="shared" si="175"/>
        <v>-0.25109999999999999</v>
      </c>
      <c r="J349" s="29">
        <f t="shared" si="176"/>
        <v>-0.26896481481481482</v>
      </c>
      <c r="K349" s="49">
        <f t="shared" si="177"/>
        <v>1.7864814814814833E-2</v>
      </c>
      <c r="L349" s="30"/>
      <c r="M349" s="38">
        <f t="shared" si="167"/>
        <v>-0.12731819275412307</v>
      </c>
      <c r="N349" s="38">
        <f t="shared" si="186"/>
        <v>3.3250000000000002</v>
      </c>
      <c r="R349" s="13"/>
      <c r="Y349" s="30"/>
    </row>
    <row r="350" spans="1:25">
      <c r="A350">
        <v>349</v>
      </c>
      <c r="B350" s="3">
        <v>-0.30869999999999997</v>
      </c>
      <c r="G350" s="29">
        <f t="shared" si="187"/>
        <v>738.93629884679842</v>
      </c>
      <c r="H350" s="29">
        <f t="shared" si="187"/>
        <v>739.99715272427591</v>
      </c>
      <c r="I350" s="29">
        <f t="shared" si="175"/>
        <v>-0.45953333333333335</v>
      </c>
      <c r="J350" s="29">
        <f t="shared" si="176"/>
        <v>-0.27887592592592597</v>
      </c>
      <c r="K350" s="49">
        <f t="shared" si="177"/>
        <v>-0.18065740740740738</v>
      </c>
      <c r="L350" s="30"/>
      <c r="M350" s="38">
        <f t="shared" si="167"/>
        <v>0.54002516169004766</v>
      </c>
      <c r="N350" s="38">
        <f t="shared" si="186"/>
        <v>3.3250000000000002</v>
      </c>
      <c r="R350" s="13"/>
      <c r="Y350" s="30"/>
    </row>
    <row r="351" spans="1:25">
      <c r="A351">
        <v>350</v>
      </c>
      <c r="B351" s="3">
        <v>-0.22639999999999999</v>
      </c>
      <c r="G351" s="29">
        <f t="shared" si="187"/>
        <v>741.05800660175328</v>
      </c>
      <c r="H351" s="29">
        <f t="shared" si="187"/>
        <v>742.11886047923076</v>
      </c>
      <c r="I351" s="29">
        <f t="shared" si="175"/>
        <v>-0.4012</v>
      </c>
      <c r="J351" s="29">
        <f t="shared" si="176"/>
        <v>-0.31290925925925922</v>
      </c>
      <c r="K351" s="49">
        <f t="shared" si="177"/>
        <v>-8.8290740740740781E-2</v>
      </c>
      <c r="L351" s="30"/>
      <c r="M351" s="38">
        <f t="shared" si="167"/>
        <v>0.95468474126825442</v>
      </c>
      <c r="N351" s="38">
        <f t="shared" si="186"/>
        <v>3.3250000000000002</v>
      </c>
      <c r="R351" s="13"/>
      <c r="Y351" s="30"/>
    </row>
    <row r="352" spans="1:25">
      <c r="A352">
        <v>351</v>
      </c>
      <c r="B352" s="3">
        <v>-0.2949</v>
      </c>
      <c r="G352" s="29">
        <f t="shared" si="187"/>
        <v>743.17971435670813</v>
      </c>
      <c r="H352" s="29">
        <f t="shared" si="187"/>
        <v>744.24056823418562</v>
      </c>
      <c r="I352" s="29">
        <f t="shared" si="175"/>
        <v>-0.49349999999999999</v>
      </c>
      <c r="J352" s="29">
        <f t="shared" si="176"/>
        <v>-0.33895925925925924</v>
      </c>
      <c r="K352" s="49">
        <f t="shared" si="177"/>
        <v>-0.15454074074074076</v>
      </c>
      <c r="L352" s="30"/>
      <c r="M352" s="38">
        <f t="shared" si="167"/>
        <v>0.9226367202680219</v>
      </c>
      <c r="N352" s="38">
        <f t="shared" si="186"/>
        <v>3.3250000000000002</v>
      </c>
      <c r="R352" s="13"/>
      <c r="Y352" s="30"/>
    </row>
    <row r="353" spans="1:25">
      <c r="A353">
        <v>352</v>
      </c>
      <c r="B353" s="3">
        <v>-0.41909999999999997</v>
      </c>
      <c r="G353" s="29">
        <f t="shared" si="187"/>
        <v>745.30142211166299</v>
      </c>
      <c r="H353" s="29">
        <f t="shared" si="187"/>
        <v>746.36227598914047</v>
      </c>
      <c r="I353" s="29">
        <f t="shared" si="175"/>
        <v>-0.35094999999999998</v>
      </c>
      <c r="J353" s="29">
        <f t="shared" si="176"/>
        <v>-0.36664259259259258</v>
      </c>
      <c r="K353" s="49">
        <f t="shared" si="177"/>
        <v>1.5692592592592591E-2</v>
      </c>
      <c r="L353" s="30"/>
      <c r="M353" s="38">
        <f t="shared" si="167"/>
        <v>0.45887672388938722</v>
      </c>
      <c r="N353" s="38">
        <f t="shared" si="186"/>
        <v>3.3250000000000002</v>
      </c>
      <c r="R353" s="13"/>
      <c r="Y353" s="30"/>
    </row>
    <row r="354" spans="1:25">
      <c r="A354">
        <v>353</v>
      </c>
      <c r="B354" s="3">
        <v>-0.43859999999999999</v>
      </c>
      <c r="G354" s="29">
        <f t="shared" si="187"/>
        <v>747.42312986661784</v>
      </c>
      <c r="H354" s="29">
        <f t="shared" si="187"/>
        <v>748.48398374409533</v>
      </c>
      <c r="I354" s="29">
        <f t="shared" si="175"/>
        <v>-0.30459999999999998</v>
      </c>
      <c r="J354" s="29">
        <f t="shared" si="176"/>
        <v>-0.37043148148148147</v>
      </c>
      <c r="K354" s="49">
        <f t="shared" si="177"/>
        <v>6.5831481481481491E-2</v>
      </c>
      <c r="L354" s="30"/>
      <c r="M354" s="38">
        <f t="shared" si="167"/>
        <v>-0.21959679144383321</v>
      </c>
      <c r="N354" s="38">
        <f t="shared" si="186"/>
        <v>3.3250000000000002</v>
      </c>
      <c r="R354" s="13"/>
    </row>
    <row r="355" spans="1:25">
      <c r="A355">
        <v>354</v>
      </c>
      <c r="B355" s="3">
        <v>-0.34089999999999998</v>
      </c>
      <c r="G355" s="29">
        <f t="shared" si="187"/>
        <v>749.5448376215727</v>
      </c>
      <c r="H355" s="29">
        <f t="shared" si="187"/>
        <v>750.60569149905018</v>
      </c>
      <c r="I355" s="29">
        <f t="shared" si="175"/>
        <v>-0.36054999999999998</v>
      </c>
      <c r="J355" s="29">
        <f t="shared" si="176"/>
        <v>-0.34765555555555555</v>
      </c>
      <c r="K355" s="49">
        <f t="shared" si="177"/>
        <v>-1.2894444444444431E-2</v>
      </c>
      <c r="L355" s="30"/>
      <c r="M355" s="38">
        <f t="shared" si="167"/>
        <v>-0.79531852751395204</v>
      </c>
      <c r="N355" s="38">
        <f t="shared" si="186"/>
        <v>3.3250000000000002</v>
      </c>
      <c r="R355" s="13"/>
    </row>
    <row r="356" spans="1:25">
      <c r="A356">
        <v>355</v>
      </c>
      <c r="B356" s="3">
        <v>-0.28129999999999999</v>
      </c>
      <c r="G356" s="29">
        <f t="shared" ref="G356:H371" si="188">G355+2.1217077549548</f>
        <v>751.66654537652755</v>
      </c>
      <c r="H356" s="29">
        <f t="shared" si="188"/>
        <v>752.72739925400504</v>
      </c>
      <c r="I356" s="29">
        <f t="shared" si="175"/>
        <v>-0.36754999999999999</v>
      </c>
      <c r="J356" s="29">
        <f t="shared" si="176"/>
        <v>-0.36181111111111108</v>
      </c>
      <c r="K356" s="49">
        <f t="shared" si="177"/>
        <v>-5.7388888888889045E-3</v>
      </c>
      <c r="L356" s="30"/>
      <c r="M356" s="38">
        <f t="shared" si="167"/>
        <v>-0.9989018855794416</v>
      </c>
      <c r="N356" s="38">
        <f t="shared" si="186"/>
        <v>3.3250000000000002</v>
      </c>
      <c r="R356" s="13"/>
    </row>
    <row r="357" spans="1:25">
      <c r="A357">
        <v>356</v>
      </c>
      <c r="B357" s="3">
        <v>-0.29930000000000001</v>
      </c>
      <c r="G357" s="29">
        <f t="shared" si="188"/>
        <v>753.78825313148241</v>
      </c>
      <c r="H357" s="29">
        <f t="shared" si="188"/>
        <v>754.84910700895989</v>
      </c>
      <c r="I357" s="29">
        <f t="shared" si="175"/>
        <v>-0.31079999999999997</v>
      </c>
      <c r="J357" s="29">
        <f t="shared" si="176"/>
        <v>-0.33315</v>
      </c>
      <c r="K357" s="49">
        <f t="shared" si="177"/>
        <v>2.2350000000000037E-2</v>
      </c>
      <c r="L357" s="30"/>
      <c r="M357" s="38">
        <f t="shared" si="167"/>
        <v>-0.73508794982439507</v>
      </c>
      <c r="N357" s="38">
        <f t="shared" si="186"/>
        <v>3.3250000000000002</v>
      </c>
      <c r="R357" s="13"/>
    </row>
    <row r="358" spans="1:25">
      <c r="A358">
        <v>357</v>
      </c>
      <c r="B358" s="3">
        <v>-0.2913</v>
      </c>
      <c r="G358" s="29">
        <f t="shared" si="188"/>
        <v>755.90996088643726</v>
      </c>
      <c r="H358" s="29">
        <f t="shared" si="188"/>
        <v>756.97081476391475</v>
      </c>
      <c r="I358" s="29">
        <f t="shared" si="175"/>
        <v>-0.28519999999999995</v>
      </c>
      <c r="J358" s="29">
        <f t="shared" si="176"/>
        <v>-0.31980555555555551</v>
      </c>
      <c r="K358" s="49">
        <f t="shared" si="177"/>
        <v>3.4605555555555556E-2</v>
      </c>
      <c r="L358" s="30"/>
      <c r="M358" s="38">
        <f t="shared" si="167"/>
        <v>-0.12731819275391892</v>
      </c>
      <c r="N358" s="38">
        <f t="shared" si="186"/>
        <v>3.3250000000000002</v>
      </c>
      <c r="R358" s="13"/>
    </row>
    <row r="359" spans="1:25">
      <c r="A359">
        <v>358</v>
      </c>
      <c r="B359" s="3">
        <v>-0.28820000000000001</v>
      </c>
      <c r="G359" s="29">
        <f t="shared" si="188"/>
        <v>758.03166864139212</v>
      </c>
      <c r="H359" s="29">
        <f t="shared" si="188"/>
        <v>759.0925225188696</v>
      </c>
      <c r="I359" s="29">
        <f t="shared" si="175"/>
        <v>-0.25455</v>
      </c>
      <c r="J359" s="29">
        <f t="shared" si="176"/>
        <v>-0.32429999999999998</v>
      </c>
      <c r="K359" s="49">
        <f t="shared" si="177"/>
        <v>6.9749999999999979E-2</v>
      </c>
      <c r="L359" s="30"/>
      <c r="M359" s="38">
        <f t="shared" si="167"/>
        <v>0.54002516169017301</v>
      </c>
      <c r="N359" s="38">
        <f t="shared" si="186"/>
        <v>3.3250000000000002</v>
      </c>
      <c r="R359" s="13"/>
    </row>
    <row r="360" spans="1:25">
      <c r="A360">
        <v>359</v>
      </c>
      <c r="B360" s="3">
        <v>-0.2792</v>
      </c>
      <c r="G360" s="29">
        <f t="shared" si="188"/>
        <v>760.15337639634697</v>
      </c>
      <c r="H360" s="29">
        <f t="shared" si="188"/>
        <v>761.21423027382446</v>
      </c>
      <c r="I360" s="29">
        <f t="shared" si="175"/>
        <v>-0.52859999999999996</v>
      </c>
      <c r="J360" s="29">
        <f t="shared" si="176"/>
        <v>-0.31260555555555558</v>
      </c>
      <c r="K360" s="49">
        <f t="shared" si="177"/>
        <v>-0.21599444444444438</v>
      </c>
      <c r="L360" s="30"/>
      <c r="M360" s="38">
        <f t="shared" si="167"/>
        <v>0.95468474126829872</v>
      </c>
      <c r="N360" s="38">
        <f t="shared" si="186"/>
        <v>3.3250000000000002</v>
      </c>
      <c r="R360" s="13"/>
    </row>
    <row r="361" spans="1:25">
      <c r="A361">
        <v>360</v>
      </c>
      <c r="B361" s="3">
        <v>-0.27379999999999999</v>
      </c>
      <c r="G361" s="29">
        <f t="shared" si="188"/>
        <v>762.27508415130183</v>
      </c>
      <c r="H361" s="29">
        <f t="shared" si="188"/>
        <v>763.33593802877931</v>
      </c>
      <c r="I361" s="29">
        <f t="shared" si="175"/>
        <v>-0.23554999999999998</v>
      </c>
      <c r="J361" s="29">
        <f t="shared" si="176"/>
        <v>-0.31264999999999998</v>
      </c>
      <c r="K361" s="49">
        <f t="shared" si="177"/>
        <v>7.7100000000000002E-2</v>
      </c>
      <c r="L361" s="30"/>
      <c r="M361" s="38">
        <f t="shared" si="167"/>
        <v>0.92263672026794252</v>
      </c>
      <c r="N361" s="38">
        <f t="shared" si="186"/>
        <v>3.3250000000000002</v>
      </c>
      <c r="R361" s="13"/>
    </row>
    <row r="362" spans="1:25">
      <c r="A362">
        <v>361</v>
      </c>
      <c r="B362" s="3">
        <v>-0.2757</v>
      </c>
      <c r="G362" s="29">
        <f t="shared" si="188"/>
        <v>764.39679190625668</v>
      </c>
      <c r="H362" s="29">
        <f t="shared" si="188"/>
        <v>765.45764578373416</v>
      </c>
      <c r="I362" s="29">
        <f t="shared" si="175"/>
        <v>-0.23085</v>
      </c>
      <c r="J362" s="29">
        <f t="shared" si="176"/>
        <v>-0.32765740740740745</v>
      </c>
      <c r="K362" s="49">
        <f t="shared" si="177"/>
        <v>9.6807407407407453E-2</v>
      </c>
      <c r="L362" s="30"/>
      <c r="M362" s="38">
        <f t="shared" si="167"/>
        <v>0.45887672388920436</v>
      </c>
      <c r="N362" s="38">
        <f t="shared" si="186"/>
        <v>3.3250000000000002</v>
      </c>
      <c r="R362" s="13"/>
    </row>
    <row r="363" spans="1:25">
      <c r="A363">
        <v>362</v>
      </c>
      <c r="B363" s="3">
        <v>-0.1971</v>
      </c>
      <c r="G363" s="29">
        <f t="shared" si="188"/>
        <v>766.51849966121154</v>
      </c>
      <c r="H363" s="29">
        <f t="shared" si="188"/>
        <v>767.57935353868902</v>
      </c>
      <c r="I363" s="29">
        <f t="shared" si="175"/>
        <v>-0.34504999999999997</v>
      </c>
      <c r="J363" s="29">
        <f t="shared" si="176"/>
        <v>-0.34247407407407404</v>
      </c>
      <c r="K363" s="49">
        <f t="shared" si="177"/>
        <v>-2.575925925925926E-3</v>
      </c>
      <c r="L363" s="30"/>
      <c r="M363" s="38">
        <f t="shared" si="167"/>
        <v>-0.21959679144397853</v>
      </c>
      <c r="N363" s="38">
        <f t="shared" si="186"/>
        <v>3.3250000000000002</v>
      </c>
      <c r="R363" s="13"/>
    </row>
    <row r="364" spans="1:25">
      <c r="A364">
        <v>363</v>
      </c>
      <c r="B364" s="3">
        <v>-0.16689999999999999</v>
      </c>
      <c r="G364" s="29">
        <f t="shared" si="188"/>
        <v>768.64020741616639</v>
      </c>
      <c r="H364" s="29">
        <f t="shared" si="188"/>
        <v>769.70106129364387</v>
      </c>
      <c r="I364" s="29">
        <f t="shared" si="175"/>
        <v>-0.25529999999999997</v>
      </c>
      <c r="J364" s="29">
        <f t="shared" si="176"/>
        <v>-0.35665740740740737</v>
      </c>
      <c r="K364" s="49">
        <f t="shared" si="177"/>
        <v>0.1013574074074074</v>
      </c>
      <c r="L364" s="30"/>
      <c r="M364" s="38">
        <f t="shared" si="167"/>
        <v>-0.79531852751404242</v>
      </c>
      <c r="N364" s="38">
        <f t="shared" si="186"/>
        <v>3.3250000000000002</v>
      </c>
      <c r="R364" s="13"/>
    </row>
    <row r="365" spans="1:25">
      <c r="A365">
        <v>364</v>
      </c>
      <c r="B365" s="3">
        <v>-0.18479999999999999</v>
      </c>
      <c r="G365" s="29">
        <f t="shared" si="188"/>
        <v>770.76191517112125</v>
      </c>
      <c r="H365" s="29">
        <f t="shared" si="188"/>
        <v>771.82276904859873</v>
      </c>
      <c r="I365" s="29">
        <f t="shared" si="175"/>
        <v>-0.36795</v>
      </c>
      <c r="J365" s="29">
        <f t="shared" si="176"/>
        <v>-0.33958518518518521</v>
      </c>
      <c r="K365" s="49">
        <f t="shared" si="177"/>
        <v>-2.8364814814814787E-2</v>
      </c>
      <c r="L365" s="30"/>
      <c r="M365" s="38">
        <f t="shared" si="167"/>
        <v>-0.9989018855794346</v>
      </c>
      <c r="N365" s="38">
        <f t="shared" si="186"/>
        <v>3.3250000000000002</v>
      </c>
      <c r="R365" s="13"/>
    </row>
    <row r="366" spans="1:25">
      <c r="A366">
        <v>365</v>
      </c>
      <c r="B366" s="3">
        <v>-0.1938</v>
      </c>
      <c r="G366" s="29">
        <f t="shared" si="188"/>
        <v>772.8836229260761</v>
      </c>
      <c r="H366" s="29">
        <f t="shared" si="188"/>
        <v>773.94447680355358</v>
      </c>
      <c r="I366" s="29">
        <f t="shared" si="175"/>
        <v>-0.44586666666666669</v>
      </c>
      <c r="J366" s="29">
        <f t="shared" si="176"/>
        <v>-0.33546296296296296</v>
      </c>
      <c r="K366" s="49">
        <f t="shared" si="177"/>
        <v>-0.11040370370370373</v>
      </c>
      <c r="L366" s="30"/>
      <c r="M366" s="38">
        <f t="shared" si="167"/>
        <v>-0.73508794982429415</v>
      </c>
      <c r="N366" s="38">
        <f t="shared" si="186"/>
        <v>3.3250000000000002</v>
      </c>
      <c r="R366" s="13"/>
    </row>
    <row r="367" spans="1:25">
      <c r="A367">
        <v>366</v>
      </c>
      <c r="B367" s="3">
        <v>-0.22209999999999999</v>
      </c>
      <c r="G367" s="29">
        <f t="shared" si="188"/>
        <v>775.00533068103096</v>
      </c>
      <c r="H367" s="29">
        <f t="shared" si="188"/>
        <v>776.06618455850844</v>
      </c>
      <c r="I367" s="29">
        <f t="shared" si="175"/>
        <v>-0.41854999999999998</v>
      </c>
      <c r="J367" s="29">
        <f t="shared" si="176"/>
        <v>-0.30669629629629624</v>
      </c>
      <c r="K367" s="49">
        <f t="shared" si="177"/>
        <v>-0.11185370370370373</v>
      </c>
      <c r="L367" s="30"/>
      <c r="M367" s="38">
        <f t="shared" si="167"/>
        <v>-0.12731819275377115</v>
      </c>
      <c r="N367" s="38">
        <f t="shared" si="186"/>
        <v>3.3250000000000002</v>
      </c>
      <c r="R367" s="13"/>
    </row>
    <row r="368" spans="1:25">
      <c r="A368">
        <v>367</v>
      </c>
      <c r="B368" s="3">
        <v>-0.26879999999999998</v>
      </c>
      <c r="G368" s="29">
        <f t="shared" si="188"/>
        <v>777.12703843598581</v>
      </c>
      <c r="H368" s="29">
        <f t="shared" si="188"/>
        <v>778.18789231346329</v>
      </c>
      <c r="I368" s="29">
        <f t="shared" si="175"/>
        <v>-0.38219999999999998</v>
      </c>
      <c r="J368" s="29">
        <f t="shared" si="176"/>
        <v>-0.27205740740740741</v>
      </c>
      <c r="K368" s="49">
        <f t="shared" si="177"/>
        <v>-0.11014259259259257</v>
      </c>
      <c r="L368" s="30"/>
      <c r="M368" s="38">
        <f t="shared" si="167"/>
        <v>0.54002516169025061</v>
      </c>
      <c r="N368" s="38">
        <f t="shared" si="186"/>
        <v>3.3250000000000002</v>
      </c>
      <c r="R368" s="13"/>
    </row>
    <row r="369" spans="1:18">
      <c r="A369">
        <v>368</v>
      </c>
      <c r="B369" s="3">
        <v>-0.45469999999999999</v>
      </c>
      <c r="G369" s="29">
        <f t="shared" si="188"/>
        <v>779.24874619094066</v>
      </c>
      <c r="H369" s="29">
        <f t="shared" si="188"/>
        <v>780.30960006841815</v>
      </c>
      <c r="I369" s="29">
        <f t="shared" si="175"/>
        <v>-0.37495000000000001</v>
      </c>
      <c r="J369" s="29">
        <f t="shared" si="176"/>
        <v>-0.26455185185185187</v>
      </c>
      <c r="K369" s="49">
        <f t="shared" si="177"/>
        <v>-0.11039814814814813</v>
      </c>
      <c r="L369" s="30"/>
      <c r="M369" s="38">
        <f t="shared" si="167"/>
        <v>0.95468474126834302</v>
      </c>
      <c r="N369" s="38">
        <f t="shared" si="186"/>
        <v>3.3250000000000002</v>
      </c>
      <c r="R369" s="13"/>
    </row>
    <row r="370" spans="1:18">
      <c r="A370">
        <v>369</v>
      </c>
      <c r="B370" s="3">
        <v>-0.72619999999999996</v>
      </c>
      <c r="G370" s="29">
        <f t="shared" si="188"/>
        <v>781.37045394589552</v>
      </c>
      <c r="H370" s="29">
        <f t="shared" si="188"/>
        <v>782.431307823373</v>
      </c>
      <c r="I370" s="29">
        <f t="shared" si="175"/>
        <v>-0.19844999999999999</v>
      </c>
      <c r="J370" s="29">
        <f t="shared" si="176"/>
        <v>-0.24465740740740738</v>
      </c>
      <c r="K370" s="49">
        <f t="shared" si="177"/>
        <v>4.6207407407407391E-2</v>
      </c>
      <c r="L370" s="30"/>
      <c r="M370" s="38">
        <f t="shared" si="167"/>
        <v>0.92263672026786314</v>
      </c>
      <c r="N370" s="38">
        <f t="shared" si="186"/>
        <v>3.3250000000000002</v>
      </c>
      <c r="R370" s="13"/>
    </row>
    <row r="371" spans="1:18">
      <c r="A371">
        <v>370</v>
      </c>
      <c r="B371" s="3">
        <v>-0.71079999999999999</v>
      </c>
      <c r="G371" s="29">
        <f t="shared" si="188"/>
        <v>783.49216170085037</v>
      </c>
      <c r="H371" s="29">
        <f t="shared" si="188"/>
        <v>784.55301557832786</v>
      </c>
      <c r="I371" s="29">
        <f t="shared" si="175"/>
        <v>2.8049999999999999E-2</v>
      </c>
      <c r="J371" s="29">
        <f t="shared" si="176"/>
        <v>-0.22505000000000003</v>
      </c>
      <c r="K371" s="49">
        <f t="shared" si="177"/>
        <v>0.25310000000000005</v>
      </c>
      <c r="L371" s="30"/>
      <c r="M371" s="38">
        <f t="shared" si="167"/>
        <v>0.45887672388907202</v>
      </c>
      <c r="N371" s="38">
        <f t="shared" si="186"/>
        <v>3.3250000000000002</v>
      </c>
      <c r="R371" s="13"/>
    </row>
    <row r="372" spans="1:18">
      <c r="A372">
        <v>371</v>
      </c>
      <c r="B372" s="3">
        <v>-0.45119999999999999</v>
      </c>
      <c r="G372" s="29">
        <f t="shared" ref="G372:H387" si="189">G371+2.1217077549548</f>
        <v>785.61386945580523</v>
      </c>
      <c r="H372" s="29">
        <f t="shared" si="189"/>
        <v>786.67472333328271</v>
      </c>
      <c r="I372" s="29">
        <f t="shared" si="175"/>
        <v>-3.3299999999999996E-2</v>
      </c>
      <c r="J372" s="29">
        <f t="shared" si="176"/>
        <v>-0.20566666666666669</v>
      </c>
      <c r="K372" s="49">
        <f t="shared" si="177"/>
        <v>0.1723666666666667</v>
      </c>
      <c r="L372" s="30"/>
      <c r="M372" s="38">
        <f t="shared" si="167"/>
        <v>-0.21959679144406841</v>
      </c>
      <c r="N372" s="38">
        <f t="shared" si="186"/>
        <v>3.3250000000000002</v>
      </c>
      <c r="R372" s="13"/>
    </row>
    <row r="373" spans="1:18">
      <c r="A373">
        <v>372</v>
      </c>
      <c r="B373" s="3">
        <v>-0.29509999999999997</v>
      </c>
      <c r="G373" s="29">
        <f t="shared" si="189"/>
        <v>787.73557721076008</v>
      </c>
      <c r="H373" s="29">
        <f t="shared" si="189"/>
        <v>788.79643108823757</v>
      </c>
      <c r="I373" s="29">
        <f t="shared" si="175"/>
        <v>-0.18775</v>
      </c>
      <c r="J373" s="29">
        <f t="shared" si="176"/>
        <v>-0.19901111111111114</v>
      </c>
      <c r="K373" s="49">
        <f t="shared" si="177"/>
        <v>1.1261111111111138E-2</v>
      </c>
      <c r="L373" s="30"/>
      <c r="M373" s="38">
        <f t="shared" si="167"/>
        <v>-0.79531852751416721</v>
      </c>
      <c r="N373" s="38">
        <f t="shared" si="186"/>
        <v>3.3250000000000002</v>
      </c>
      <c r="R373" s="13"/>
    </row>
    <row r="374" spans="1:18">
      <c r="A374">
        <v>373</v>
      </c>
      <c r="B374" s="3">
        <v>-0.30869999999999997</v>
      </c>
      <c r="G374" s="29">
        <f t="shared" si="189"/>
        <v>789.85728496571494</v>
      </c>
      <c r="H374" s="29">
        <f t="shared" si="189"/>
        <v>790.91813884319242</v>
      </c>
      <c r="I374" s="29">
        <f t="shared" si="175"/>
        <v>-0.18890000000000001</v>
      </c>
      <c r="J374" s="29">
        <f t="shared" si="176"/>
        <v>-0.20763888888888887</v>
      </c>
      <c r="K374" s="49">
        <f t="shared" si="177"/>
        <v>1.8738888888888861E-2</v>
      </c>
      <c r="L374" s="30"/>
      <c r="M374" s="38">
        <f t="shared" si="167"/>
        <v>-0.99890188557942228</v>
      </c>
      <c r="N374" s="38">
        <f t="shared" si="186"/>
        <v>3.3250000000000002</v>
      </c>
      <c r="R374" s="13"/>
    </row>
    <row r="375" spans="1:18">
      <c r="A375">
        <v>374</v>
      </c>
      <c r="B375" s="3">
        <v>-0.33019999999999999</v>
      </c>
      <c r="G375" s="29">
        <f t="shared" si="189"/>
        <v>791.97899272066979</v>
      </c>
      <c r="H375" s="29">
        <f t="shared" si="189"/>
        <v>793.03984659814728</v>
      </c>
      <c r="I375" s="29">
        <f t="shared" si="175"/>
        <v>-0.26940000000000003</v>
      </c>
      <c r="J375" s="29">
        <f t="shared" si="176"/>
        <v>-0.2288166666666667</v>
      </c>
      <c r="K375" s="49">
        <f t="shared" si="177"/>
        <v>-4.0583333333333332E-2</v>
      </c>
      <c r="L375" s="30"/>
      <c r="M375" s="38">
        <f t="shared" si="167"/>
        <v>-0.73508794982419312</v>
      </c>
      <c r="N375" s="38">
        <f t="shared" si="186"/>
        <v>3.3250000000000002</v>
      </c>
      <c r="R375" s="13"/>
    </row>
    <row r="376" spans="1:18">
      <c r="A376">
        <v>375</v>
      </c>
      <c r="B376" s="3">
        <v>-0.37569999999999998</v>
      </c>
      <c r="G376" s="29">
        <f t="shared" si="189"/>
        <v>794.10070047562465</v>
      </c>
      <c r="H376" s="29">
        <f t="shared" si="189"/>
        <v>795.16155435310213</v>
      </c>
      <c r="I376" s="29">
        <f t="shared" si="175"/>
        <v>-0.24409999999999998</v>
      </c>
      <c r="J376" s="29">
        <f t="shared" si="176"/>
        <v>-0.26960555555555554</v>
      </c>
      <c r="K376" s="49">
        <f t="shared" si="177"/>
        <v>2.5505555555555559E-2</v>
      </c>
      <c r="L376" s="30"/>
      <c r="M376" s="38">
        <f t="shared" si="167"/>
        <v>-0.12731819275367978</v>
      </c>
      <c r="N376" s="38">
        <f t="shared" si="186"/>
        <v>3.3250000000000002</v>
      </c>
      <c r="R376" s="13"/>
    </row>
    <row r="377" spans="1:18">
      <c r="A377">
        <v>376</v>
      </c>
      <c r="B377" s="3">
        <v>-0.50829999999999997</v>
      </c>
      <c r="G377" s="29">
        <f t="shared" si="189"/>
        <v>796.2224082305795</v>
      </c>
      <c r="H377" s="29">
        <f t="shared" si="189"/>
        <v>797.28326210805699</v>
      </c>
      <c r="I377" s="29">
        <f t="shared" si="175"/>
        <v>-0.32230000000000003</v>
      </c>
      <c r="J377" s="29">
        <f t="shared" si="176"/>
        <v>-0.30131666666666668</v>
      </c>
      <c r="K377" s="49">
        <f t="shared" si="177"/>
        <v>-2.0983333333333354E-2</v>
      </c>
      <c r="L377" s="30"/>
      <c r="M377" s="38">
        <f t="shared" si="167"/>
        <v>0.54002516169047166</v>
      </c>
      <c r="N377" s="38">
        <f t="shared" si="186"/>
        <v>3.3250000000000002</v>
      </c>
      <c r="R377" s="13"/>
    </row>
    <row r="378" spans="1:18">
      <c r="A378">
        <v>377</v>
      </c>
      <c r="B378" s="3">
        <v>-0.61560000000000004</v>
      </c>
      <c r="G378" s="29">
        <f t="shared" si="189"/>
        <v>798.34411598553436</v>
      </c>
      <c r="H378" s="29">
        <f t="shared" si="189"/>
        <v>799.40496986301184</v>
      </c>
      <c r="I378" s="29">
        <f t="shared" si="175"/>
        <v>-0.4526</v>
      </c>
      <c r="J378" s="29">
        <f t="shared" si="176"/>
        <v>-0.33262222222222221</v>
      </c>
      <c r="K378" s="49">
        <f t="shared" si="177"/>
        <v>-0.11997777777777779</v>
      </c>
      <c r="L378" s="30"/>
      <c r="M378" s="38">
        <f t="shared" si="167"/>
        <v>0.95468474126842129</v>
      </c>
      <c r="N378" s="38">
        <f t="shared" si="186"/>
        <v>3.3250000000000002</v>
      </c>
      <c r="R378" s="13"/>
    </row>
    <row r="379" spans="1:18">
      <c r="A379">
        <v>378</v>
      </c>
      <c r="B379" s="3">
        <v>-0.60429999999999995</v>
      </c>
      <c r="G379" s="29">
        <f t="shared" si="189"/>
        <v>800.46582374048921</v>
      </c>
      <c r="H379" s="29">
        <f t="shared" si="189"/>
        <v>801.5266776179667</v>
      </c>
      <c r="I379" s="29">
        <f t="shared" si="175"/>
        <v>-0.38905000000000001</v>
      </c>
      <c r="J379" s="29">
        <f t="shared" si="176"/>
        <v>-0.38249259259259261</v>
      </c>
      <c r="K379" s="49">
        <f t="shared" si="177"/>
        <v>-6.5574074074074007E-3</v>
      </c>
      <c r="L379" s="30"/>
      <c r="M379" s="38">
        <f t="shared" si="167"/>
        <v>0.92263672026782761</v>
      </c>
      <c r="N379" s="38">
        <f t="shared" si="186"/>
        <v>3.3250000000000002</v>
      </c>
      <c r="R379" s="13"/>
    </row>
    <row r="380" spans="1:18">
      <c r="A380">
        <v>379</v>
      </c>
      <c r="B380" s="3">
        <v>-0.49959999999999999</v>
      </c>
      <c r="G380" s="29">
        <f t="shared" si="189"/>
        <v>802.58753149544407</v>
      </c>
      <c r="H380" s="29">
        <f t="shared" si="189"/>
        <v>803.64838537292155</v>
      </c>
      <c r="I380" s="29">
        <f t="shared" si="175"/>
        <v>-0.33904999999999996</v>
      </c>
      <c r="J380" s="29">
        <f t="shared" si="176"/>
        <v>-0.40047037037037042</v>
      </c>
      <c r="K380" s="49">
        <f t="shared" si="177"/>
        <v>6.1420370370370458E-2</v>
      </c>
      <c r="L380" s="30"/>
      <c r="M380" s="38">
        <f t="shared" si="167"/>
        <v>0.45887672388893963</v>
      </c>
      <c r="N380" s="38">
        <f t="shared" si="186"/>
        <v>3.3250000000000002</v>
      </c>
      <c r="R380" s="13"/>
    </row>
    <row r="381" spans="1:18">
      <c r="A381">
        <v>380</v>
      </c>
      <c r="B381" s="3">
        <v>-0.42320000000000002</v>
      </c>
      <c r="G381" s="29">
        <f t="shared" si="189"/>
        <v>804.70923925039892</v>
      </c>
      <c r="H381" s="29">
        <f t="shared" si="189"/>
        <v>805.77009312787641</v>
      </c>
      <c r="I381" s="29">
        <f t="shared" si="175"/>
        <v>-0.31869999999999998</v>
      </c>
      <c r="J381" s="29">
        <f t="shared" si="176"/>
        <v>-0.43597592592592593</v>
      </c>
      <c r="K381" s="49">
        <f t="shared" si="177"/>
        <v>0.11727592592592595</v>
      </c>
      <c r="L381" s="30"/>
      <c r="M381" s="38">
        <f t="shared" si="167"/>
        <v>-0.21959679144432465</v>
      </c>
      <c r="N381" s="38">
        <f t="shared" si="186"/>
        <v>3.3250000000000002</v>
      </c>
      <c r="R381" s="13"/>
    </row>
    <row r="382" spans="1:18">
      <c r="A382">
        <v>381</v>
      </c>
      <c r="B382" s="3">
        <v>-0.43490000000000001</v>
      </c>
      <c r="G382" s="29">
        <f t="shared" si="189"/>
        <v>806.83094700535378</v>
      </c>
      <c r="H382" s="29">
        <f t="shared" si="189"/>
        <v>807.89180088283126</v>
      </c>
      <c r="I382" s="29">
        <f t="shared" si="175"/>
        <v>-0.46950000000000003</v>
      </c>
      <c r="J382" s="29">
        <f t="shared" si="176"/>
        <v>-0.47143703703703704</v>
      </c>
      <c r="K382" s="49">
        <f t="shared" si="177"/>
        <v>1.9370370370370149E-3</v>
      </c>
      <c r="L382" s="30"/>
      <c r="M382" s="38">
        <f t="shared" si="167"/>
        <v>-0.79531852751429188</v>
      </c>
      <c r="N382" s="38">
        <f t="shared" si="186"/>
        <v>3.3250000000000002</v>
      </c>
      <c r="R382" s="13"/>
    </row>
    <row r="383" spans="1:18">
      <c r="A383">
        <v>382</v>
      </c>
      <c r="B383" s="3">
        <v>-0.51529999999999998</v>
      </c>
      <c r="G383" s="29">
        <f t="shared" si="189"/>
        <v>808.95265476030863</v>
      </c>
      <c r="H383" s="29">
        <f t="shared" si="189"/>
        <v>810.01350863778612</v>
      </c>
      <c r="I383" s="29">
        <f t="shared" si="175"/>
        <v>-0.63773333333333326</v>
      </c>
      <c r="J383" s="29">
        <f t="shared" si="176"/>
        <v>-0.48565925925925924</v>
      </c>
      <c r="K383" s="49">
        <f t="shared" si="177"/>
        <v>-0.15207407407407403</v>
      </c>
      <c r="L383" s="30"/>
      <c r="M383" s="38">
        <f t="shared" si="167"/>
        <v>-0.99890188557942061</v>
      </c>
      <c r="N383" s="38">
        <f t="shared" si="186"/>
        <v>3.3250000000000002</v>
      </c>
      <c r="R383" s="13"/>
    </row>
    <row r="384" spans="1:18">
      <c r="A384">
        <v>383</v>
      </c>
      <c r="B384" s="3">
        <v>-0.54449999999999998</v>
      </c>
      <c r="G384" s="29">
        <f t="shared" si="189"/>
        <v>811.07436251526349</v>
      </c>
      <c r="H384" s="29">
        <f t="shared" si="189"/>
        <v>812.13521639274097</v>
      </c>
      <c r="I384" s="29">
        <f t="shared" si="175"/>
        <v>-0.43120000000000003</v>
      </c>
      <c r="J384" s="29">
        <f t="shared" si="176"/>
        <v>-0.45486481481481483</v>
      </c>
      <c r="K384" s="49">
        <f t="shared" si="177"/>
        <v>2.3664814814814805E-2</v>
      </c>
      <c r="L384" s="30"/>
      <c r="M384" s="38">
        <f t="shared" si="167"/>
        <v>-0.73508794982409209</v>
      </c>
      <c r="N384" s="38">
        <f t="shared" si="186"/>
        <v>3.3250000000000002</v>
      </c>
      <c r="R384" s="13"/>
    </row>
    <row r="385" spans="1:18">
      <c r="A385">
        <v>384</v>
      </c>
      <c r="B385" s="3">
        <v>-0.45710000000000001</v>
      </c>
      <c r="G385" s="29">
        <f t="shared" si="189"/>
        <v>813.19607027021834</v>
      </c>
      <c r="H385" s="29">
        <f t="shared" si="189"/>
        <v>814.25692414769583</v>
      </c>
      <c r="I385" s="29">
        <f t="shared" si="175"/>
        <v>-0.56364999999999998</v>
      </c>
      <c r="J385" s="29">
        <f t="shared" si="176"/>
        <v>-0.43055925925925925</v>
      </c>
      <c r="K385" s="49">
        <f t="shared" si="177"/>
        <v>-0.13309074074074073</v>
      </c>
      <c r="L385" s="30"/>
      <c r="M385" s="38">
        <f t="shared" si="167"/>
        <v>-0.12731819275347564</v>
      </c>
      <c r="N385" s="38">
        <f t="shared" si="186"/>
        <v>3.3250000000000002</v>
      </c>
      <c r="R385" s="13"/>
    </row>
    <row r="386" spans="1:18">
      <c r="A386">
        <v>385</v>
      </c>
      <c r="B386" s="3">
        <v>-0.45400000000000001</v>
      </c>
      <c r="G386" s="29">
        <f t="shared" si="189"/>
        <v>815.3177780251732</v>
      </c>
      <c r="H386" s="29">
        <f t="shared" si="189"/>
        <v>816.37863190265068</v>
      </c>
      <c r="I386" s="29">
        <f t="shared" si="175"/>
        <v>-0.64145000000000008</v>
      </c>
      <c r="J386" s="29">
        <f t="shared" si="176"/>
        <v>-0.43904814814814813</v>
      </c>
      <c r="K386" s="49">
        <f t="shared" si="177"/>
        <v>-0.20240185185185194</v>
      </c>
      <c r="L386" s="30"/>
      <c r="M386" s="38">
        <f t="shared" ref="M386:M449" si="190" xml:space="preserve"> SIN((2*PI()*(H386-2000+N386)/19.0953697945932) + 5.663651193)</f>
        <v>0.540025161690597</v>
      </c>
      <c r="N386" s="38">
        <f t="shared" si="186"/>
        <v>3.3250000000000002</v>
      </c>
      <c r="R386" s="13"/>
    </row>
    <row r="387" spans="1:18">
      <c r="A387">
        <v>386</v>
      </c>
      <c r="B387" s="3">
        <v>-0.50609999999999999</v>
      </c>
      <c r="G387" s="29">
        <f t="shared" si="189"/>
        <v>817.43948578012805</v>
      </c>
      <c r="H387" s="29">
        <f t="shared" si="189"/>
        <v>818.50033965760554</v>
      </c>
      <c r="I387" s="29">
        <f t="shared" si="175"/>
        <v>-0.5806</v>
      </c>
      <c r="J387" s="29">
        <f t="shared" si="176"/>
        <v>-0.4273925925925926</v>
      </c>
      <c r="K387" s="49">
        <f t="shared" si="177"/>
        <v>-0.1532074074074074</v>
      </c>
      <c r="L387" s="30"/>
      <c r="M387" s="38">
        <f t="shared" si="190"/>
        <v>0.95468474126844871</v>
      </c>
      <c r="N387" s="38">
        <f t="shared" si="186"/>
        <v>3.3250000000000002</v>
      </c>
      <c r="R387" s="13"/>
    </row>
    <row r="388" spans="1:18">
      <c r="A388">
        <v>387</v>
      </c>
      <c r="B388" s="3">
        <v>-0.43419999999999997</v>
      </c>
      <c r="G388" s="29">
        <f t="shared" ref="G388:H403" si="191">G387+2.1217077549548</f>
        <v>819.56119353508291</v>
      </c>
      <c r="H388" s="29">
        <f t="shared" si="191"/>
        <v>820.62204741256039</v>
      </c>
      <c r="I388" s="29">
        <f t="shared" si="175"/>
        <v>-0.1119</v>
      </c>
      <c r="J388" s="29">
        <f t="shared" si="176"/>
        <v>-0.39479444444444445</v>
      </c>
      <c r="K388" s="49">
        <f t="shared" si="177"/>
        <v>0.28289444444444445</v>
      </c>
      <c r="L388" s="30"/>
      <c r="M388" s="38">
        <f t="shared" si="190"/>
        <v>0.92263672026777022</v>
      </c>
      <c r="N388" s="38">
        <f t="shared" si="186"/>
        <v>3.3250000000000002</v>
      </c>
      <c r="R388" s="13"/>
    </row>
    <row r="389" spans="1:18">
      <c r="A389">
        <v>388</v>
      </c>
      <c r="B389" s="3">
        <v>-0.33660000000000001</v>
      </c>
      <c r="G389" s="29">
        <f t="shared" si="191"/>
        <v>821.68290129003776</v>
      </c>
      <c r="H389" s="29">
        <f t="shared" si="191"/>
        <v>822.74375516751525</v>
      </c>
      <c r="I389" s="29">
        <f t="shared" si="175"/>
        <v>-0.1203</v>
      </c>
      <c r="J389" s="29">
        <f t="shared" si="176"/>
        <v>-0.36622222222222223</v>
      </c>
      <c r="K389" s="49">
        <f t="shared" si="177"/>
        <v>0.24592222222222221</v>
      </c>
      <c r="L389" s="30"/>
      <c r="M389" s="38">
        <f t="shared" si="190"/>
        <v>0.45887672388880729</v>
      </c>
      <c r="N389" s="38">
        <f t="shared" si="186"/>
        <v>3.3250000000000002</v>
      </c>
      <c r="R389" s="13"/>
    </row>
    <row r="390" spans="1:18">
      <c r="A390">
        <v>389</v>
      </c>
      <c r="B390" s="3">
        <v>-0.3226</v>
      </c>
      <c r="G390" s="29">
        <f t="shared" si="191"/>
        <v>823.80460904499262</v>
      </c>
      <c r="H390" s="29">
        <f t="shared" si="191"/>
        <v>824.8654629224701</v>
      </c>
      <c r="I390" s="29">
        <f t="shared" si="175"/>
        <v>-0.39510000000000001</v>
      </c>
      <c r="J390" s="29">
        <f t="shared" si="176"/>
        <v>-0.31252222222222226</v>
      </c>
      <c r="K390" s="49">
        <f t="shared" si="177"/>
        <v>-8.257777777777775E-2</v>
      </c>
      <c r="L390" s="30"/>
      <c r="M390" s="38">
        <f t="shared" si="190"/>
        <v>-0.21959679144447</v>
      </c>
      <c r="N390" s="38">
        <f t="shared" si="186"/>
        <v>3.3250000000000002</v>
      </c>
      <c r="R390" s="13"/>
    </row>
    <row r="391" spans="1:18">
      <c r="A391">
        <v>390</v>
      </c>
      <c r="B391" s="3">
        <v>-0.35070000000000001</v>
      </c>
      <c r="G391" s="29">
        <f t="shared" si="191"/>
        <v>825.92631679994747</v>
      </c>
      <c r="H391" s="29">
        <f t="shared" si="191"/>
        <v>826.98717067742496</v>
      </c>
      <c r="I391" s="29">
        <f t="shared" ref="I391:I454" si="192">AVERAGEIFS(TempDev,Year,"&gt;"&amp;G391,Year,"&lt;="&amp;G392)</f>
        <v>-0.36460000000000004</v>
      </c>
      <c r="J391" s="29">
        <f t="shared" ref="J391:J454" si="193">AVERAGE(I387:I395)</f>
        <v>-0.25706666666666667</v>
      </c>
      <c r="K391" s="49">
        <f t="shared" ref="K391:K454" si="194">I391-J391</f>
        <v>-0.10753333333333337</v>
      </c>
      <c r="L391" s="30"/>
      <c r="M391" s="38">
        <f t="shared" si="190"/>
        <v>-0.79531852751438226</v>
      </c>
      <c r="N391" s="38">
        <f t="shared" si="186"/>
        <v>3.3250000000000002</v>
      </c>
      <c r="R391" s="13"/>
    </row>
    <row r="392" spans="1:18">
      <c r="A392">
        <v>391</v>
      </c>
      <c r="B392" s="3">
        <v>-0.29470000000000002</v>
      </c>
      <c r="G392" s="29">
        <f t="shared" si="191"/>
        <v>828.04802455490233</v>
      </c>
      <c r="H392" s="29">
        <f t="shared" si="191"/>
        <v>829.10887843237981</v>
      </c>
      <c r="I392" s="29">
        <f t="shared" si="192"/>
        <v>-0.34435000000000004</v>
      </c>
      <c r="J392" s="29">
        <f t="shared" si="193"/>
        <v>-0.21128888888888891</v>
      </c>
      <c r="K392" s="49">
        <f t="shared" si="194"/>
        <v>-0.13306111111111113</v>
      </c>
      <c r="L392" s="30"/>
      <c r="M392" s="38">
        <f t="shared" si="190"/>
        <v>-0.99890188557941373</v>
      </c>
      <c r="N392" s="38">
        <f t="shared" si="186"/>
        <v>3.3250000000000002</v>
      </c>
      <c r="R392" s="13"/>
    </row>
    <row r="393" spans="1:18">
      <c r="A393">
        <v>392</v>
      </c>
      <c r="B393" s="3">
        <v>-0.17449999999999999</v>
      </c>
      <c r="G393" s="29">
        <f t="shared" si="191"/>
        <v>830.16973230985718</v>
      </c>
      <c r="H393" s="29">
        <f t="shared" si="191"/>
        <v>831.23058618733467</v>
      </c>
      <c r="I393" s="29">
        <f t="shared" si="192"/>
        <v>-0.17404999999999998</v>
      </c>
      <c r="J393" s="29">
        <f t="shared" si="193"/>
        <v>-0.22319999999999998</v>
      </c>
      <c r="K393" s="49">
        <f t="shared" si="194"/>
        <v>4.9149999999999999E-2</v>
      </c>
      <c r="L393" s="30"/>
      <c r="M393" s="38">
        <f t="shared" si="190"/>
        <v>-0.73508794982399117</v>
      </c>
      <c r="N393" s="38">
        <f t="shared" si="186"/>
        <v>3.3250000000000002</v>
      </c>
      <c r="R393" s="13"/>
    </row>
    <row r="394" spans="1:18">
      <c r="A394">
        <v>393</v>
      </c>
      <c r="B394" s="3">
        <v>-0.1517</v>
      </c>
      <c r="G394" s="29">
        <f t="shared" si="191"/>
        <v>832.29144006481204</v>
      </c>
      <c r="H394" s="29">
        <f t="shared" si="191"/>
        <v>833.35229394228952</v>
      </c>
      <c r="I394" s="29">
        <f t="shared" si="192"/>
        <v>-8.0350000000000005E-2</v>
      </c>
      <c r="J394" s="29">
        <f t="shared" si="193"/>
        <v>-0.21845000000000001</v>
      </c>
      <c r="K394" s="49">
        <f t="shared" si="194"/>
        <v>0.1381</v>
      </c>
      <c r="L394" s="30"/>
      <c r="M394" s="38">
        <f t="shared" si="190"/>
        <v>-0.12731819275327153</v>
      </c>
      <c r="N394" s="38">
        <f t="shared" si="186"/>
        <v>3.3250000000000002</v>
      </c>
      <c r="R394" s="13"/>
    </row>
    <row r="395" spans="1:18">
      <c r="A395">
        <v>394</v>
      </c>
      <c r="B395" s="3">
        <v>-0.21560000000000001</v>
      </c>
      <c r="G395" s="29">
        <f t="shared" si="191"/>
        <v>834.41314781976689</v>
      </c>
      <c r="H395" s="29">
        <f t="shared" si="191"/>
        <v>835.47400169724438</v>
      </c>
      <c r="I395" s="29">
        <f t="shared" si="192"/>
        <v>-0.14235</v>
      </c>
      <c r="J395" s="29">
        <f t="shared" si="193"/>
        <v>-0.17803148148148151</v>
      </c>
      <c r="K395" s="49">
        <f t="shared" si="194"/>
        <v>3.5681481481481508E-2</v>
      </c>
      <c r="L395" s="30"/>
      <c r="M395" s="38">
        <f t="shared" si="190"/>
        <v>0.54002516169072245</v>
      </c>
      <c r="N395" s="38">
        <f t="shared" si="186"/>
        <v>3.3250000000000002</v>
      </c>
      <c r="R395" s="13"/>
    </row>
    <row r="396" spans="1:18">
      <c r="A396">
        <v>395</v>
      </c>
      <c r="B396" s="3">
        <v>-0.23019999999999999</v>
      </c>
      <c r="G396" s="29">
        <f t="shared" si="191"/>
        <v>836.53485557472175</v>
      </c>
      <c r="H396" s="29">
        <f t="shared" si="191"/>
        <v>837.59570945219923</v>
      </c>
      <c r="I396" s="29">
        <f t="shared" si="192"/>
        <v>-0.1686</v>
      </c>
      <c r="J396" s="29">
        <f t="shared" si="193"/>
        <v>-0.17404814814814815</v>
      </c>
      <c r="K396" s="49">
        <f t="shared" si="194"/>
        <v>5.4481481481481464E-3</v>
      </c>
      <c r="L396" s="30"/>
      <c r="M396" s="38">
        <f t="shared" si="190"/>
        <v>0.95468474126849301</v>
      </c>
      <c r="N396" s="38">
        <f t="shared" si="186"/>
        <v>3.3250000000000002</v>
      </c>
      <c r="R396" s="13"/>
    </row>
    <row r="397" spans="1:18">
      <c r="A397">
        <v>396</v>
      </c>
      <c r="B397" s="3">
        <v>-0.22239999999999999</v>
      </c>
      <c r="G397" s="29">
        <f t="shared" si="191"/>
        <v>838.6565633296766</v>
      </c>
      <c r="H397" s="29">
        <f t="shared" si="191"/>
        <v>839.71741720715409</v>
      </c>
      <c r="I397" s="29">
        <f t="shared" si="192"/>
        <v>-0.21910000000000002</v>
      </c>
      <c r="J397" s="29">
        <f t="shared" si="193"/>
        <v>-0.16714814814814816</v>
      </c>
      <c r="K397" s="49">
        <f t="shared" si="194"/>
        <v>-5.195185185185186E-2</v>
      </c>
      <c r="L397" s="30"/>
      <c r="M397" s="38">
        <f t="shared" si="190"/>
        <v>0.92263672026769084</v>
      </c>
      <c r="N397" s="38">
        <f t="shared" si="186"/>
        <v>3.3250000000000002</v>
      </c>
      <c r="R397" s="13"/>
    </row>
    <row r="398" spans="1:18">
      <c r="A398">
        <v>397</v>
      </c>
      <c r="B398" s="3">
        <v>-0.22120000000000001</v>
      </c>
      <c r="G398" s="29">
        <f t="shared" si="191"/>
        <v>840.77827108463146</v>
      </c>
      <c r="H398" s="29">
        <f t="shared" si="191"/>
        <v>841.83912496210894</v>
      </c>
      <c r="I398" s="29">
        <f t="shared" si="192"/>
        <v>-7.7550000000000008E-2</v>
      </c>
      <c r="J398" s="29">
        <f t="shared" si="193"/>
        <v>-0.18410370370370371</v>
      </c>
      <c r="K398" s="49">
        <f t="shared" si="194"/>
        <v>0.10655370370370371</v>
      </c>
      <c r="L398" s="30"/>
      <c r="M398" s="38">
        <f t="shared" si="190"/>
        <v>0.45887672388862444</v>
      </c>
      <c r="N398" s="38">
        <f t="shared" si="186"/>
        <v>3.3250000000000002</v>
      </c>
      <c r="R398" s="13"/>
    </row>
    <row r="399" spans="1:18">
      <c r="A399">
        <v>398</v>
      </c>
      <c r="B399" s="3">
        <v>-0.2228</v>
      </c>
      <c r="G399" s="29">
        <f t="shared" si="191"/>
        <v>842.89997883958631</v>
      </c>
      <c r="H399" s="29">
        <f t="shared" si="191"/>
        <v>843.96083271706379</v>
      </c>
      <c r="I399" s="29">
        <f t="shared" si="192"/>
        <v>-3.1333333333333331E-2</v>
      </c>
      <c r="J399" s="29">
        <f t="shared" si="193"/>
        <v>-0.21328148148148149</v>
      </c>
      <c r="K399" s="49">
        <f t="shared" si="194"/>
        <v>0.18194814814814816</v>
      </c>
      <c r="L399" s="30"/>
      <c r="M399" s="38">
        <f t="shared" si="190"/>
        <v>-0.21959679144461533</v>
      </c>
      <c r="N399" s="38">
        <f t="shared" si="186"/>
        <v>3.3250000000000002</v>
      </c>
      <c r="R399" s="13"/>
    </row>
    <row r="400" spans="1:18">
      <c r="A400">
        <v>399</v>
      </c>
      <c r="B400" s="3">
        <v>-0.27829999999999999</v>
      </c>
      <c r="G400" s="29">
        <f t="shared" si="191"/>
        <v>845.02168659454117</v>
      </c>
      <c r="H400" s="29">
        <f t="shared" si="191"/>
        <v>846.08254047201865</v>
      </c>
      <c r="I400" s="29">
        <f t="shared" si="192"/>
        <v>-0.32874999999999999</v>
      </c>
      <c r="J400" s="29">
        <f t="shared" si="193"/>
        <v>-0.24561481481481481</v>
      </c>
      <c r="K400" s="49">
        <f t="shared" si="194"/>
        <v>-8.3135185185185173E-2</v>
      </c>
      <c r="L400" s="30"/>
      <c r="M400" s="38">
        <f t="shared" si="190"/>
        <v>-0.7953185275144381</v>
      </c>
      <c r="N400" s="38">
        <f t="shared" ref="N400:N463" si="195">N399</f>
        <v>3.3250000000000002</v>
      </c>
      <c r="R400" s="13"/>
    </row>
    <row r="401" spans="1:18">
      <c r="A401">
        <v>400</v>
      </c>
      <c r="B401" s="3">
        <v>-0.3175</v>
      </c>
      <c r="G401" s="29">
        <f t="shared" si="191"/>
        <v>847.14339434949602</v>
      </c>
      <c r="H401" s="29">
        <f t="shared" si="191"/>
        <v>848.2042482269735</v>
      </c>
      <c r="I401" s="29">
        <f t="shared" si="192"/>
        <v>-0.28225</v>
      </c>
      <c r="J401" s="29">
        <f t="shared" si="193"/>
        <v>-0.25580925925925924</v>
      </c>
      <c r="K401" s="49">
        <f t="shared" si="194"/>
        <v>-2.6440740740740765E-2</v>
      </c>
      <c r="L401" s="30"/>
      <c r="M401" s="38">
        <f t="shared" si="190"/>
        <v>-0.99890188557940407</v>
      </c>
      <c r="N401" s="38">
        <f t="shared" si="195"/>
        <v>3.3250000000000002</v>
      </c>
      <c r="R401" s="13"/>
    </row>
    <row r="402" spans="1:18">
      <c r="A402">
        <v>401</v>
      </c>
      <c r="B402" s="3">
        <v>-0.30780000000000002</v>
      </c>
      <c r="G402" s="29">
        <f t="shared" si="191"/>
        <v>849.26510210445088</v>
      </c>
      <c r="H402" s="29">
        <f t="shared" si="191"/>
        <v>850.32595598192836</v>
      </c>
      <c r="I402" s="29">
        <f t="shared" si="192"/>
        <v>-0.32665</v>
      </c>
      <c r="J402" s="29">
        <f t="shared" si="193"/>
        <v>-0.24665925925925924</v>
      </c>
      <c r="K402" s="49">
        <f t="shared" si="194"/>
        <v>-7.9990740740740751E-2</v>
      </c>
      <c r="L402" s="30"/>
      <c r="M402" s="38">
        <f t="shared" si="190"/>
        <v>-0.73508794982381309</v>
      </c>
      <c r="N402" s="38">
        <f t="shared" si="195"/>
        <v>3.3250000000000002</v>
      </c>
      <c r="R402" s="13"/>
    </row>
    <row r="403" spans="1:18">
      <c r="A403">
        <v>402</v>
      </c>
      <c r="B403" s="3">
        <v>-0.35420000000000001</v>
      </c>
      <c r="G403" s="29">
        <f t="shared" si="191"/>
        <v>851.38680985940573</v>
      </c>
      <c r="H403" s="29">
        <f t="shared" si="191"/>
        <v>852.44766373688321</v>
      </c>
      <c r="I403" s="29">
        <f t="shared" si="192"/>
        <v>-0.34294999999999998</v>
      </c>
      <c r="J403" s="29">
        <f t="shared" si="193"/>
        <v>-0.27887592592592592</v>
      </c>
      <c r="K403" s="49">
        <f t="shared" si="194"/>
        <v>-6.4074074074074061E-2</v>
      </c>
      <c r="L403" s="30"/>
      <c r="M403" s="38">
        <f t="shared" si="190"/>
        <v>-0.12731819275318013</v>
      </c>
      <c r="N403" s="38">
        <f t="shared" si="195"/>
        <v>3.3250000000000002</v>
      </c>
      <c r="R403" s="13"/>
    </row>
    <row r="404" spans="1:18">
      <c r="A404">
        <v>403</v>
      </c>
      <c r="B404" s="3">
        <v>-0.42130000000000001</v>
      </c>
      <c r="G404" s="29">
        <f t="shared" ref="G404:H419" si="196">G403+2.1217077549548</f>
        <v>853.50851761436058</v>
      </c>
      <c r="H404" s="29">
        <f t="shared" si="196"/>
        <v>854.56937149183807</v>
      </c>
      <c r="I404" s="29">
        <f t="shared" si="192"/>
        <v>-0.43335000000000001</v>
      </c>
      <c r="J404" s="29">
        <f t="shared" si="193"/>
        <v>-0.30804629629629632</v>
      </c>
      <c r="K404" s="49">
        <f t="shared" si="194"/>
        <v>-0.12530370370370369</v>
      </c>
      <c r="L404" s="30"/>
      <c r="M404" s="38">
        <f t="shared" si="190"/>
        <v>0.54002516169079995</v>
      </c>
      <c r="N404" s="38">
        <f t="shared" si="195"/>
        <v>3.3250000000000002</v>
      </c>
      <c r="R404" s="13"/>
    </row>
    <row r="405" spans="1:18">
      <c r="A405">
        <v>404</v>
      </c>
      <c r="B405" s="3">
        <v>-0.38030000000000003</v>
      </c>
      <c r="G405" s="29">
        <f t="shared" si="196"/>
        <v>855.63022536931544</v>
      </c>
      <c r="H405" s="29">
        <f t="shared" si="196"/>
        <v>856.69107924679292</v>
      </c>
      <c r="I405" s="29">
        <f t="shared" si="192"/>
        <v>-0.26034999999999997</v>
      </c>
      <c r="J405" s="29">
        <f t="shared" si="193"/>
        <v>-0.32619629629629632</v>
      </c>
      <c r="K405" s="49">
        <f t="shared" si="194"/>
        <v>6.5846296296296347E-2</v>
      </c>
      <c r="L405" s="30"/>
      <c r="M405" s="38">
        <f t="shared" si="190"/>
        <v>0.95468474126855429</v>
      </c>
      <c r="N405" s="38">
        <f t="shared" si="195"/>
        <v>3.3250000000000002</v>
      </c>
      <c r="R405" s="13"/>
    </row>
    <row r="406" spans="1:18">
      <c r="A406">
        <v>405</v>
      </c>
      <c r="B406" s="3">
        <v>-0.28860000000000002</v>
      </c>
      <c r="G406" s="29">
        <f t="shared" si="196"/>
        <v>857.75193312427029</v>
      </c>
      <c r="H406" s="29">
        <f t="shared" si="196"/>
        <v>858.81278700174778</v>
      </c>
      <c r="I406" s="29">
        <f t="shared" si="192"/>
        <v>-0.13675000000000001</v>
      </c>
      <c r="J406" s="29">
        <f t="shared" si="193"/>
        <v>-0.35768518518518516</v>
      </c>
      <c r="K406" s="49">
        <f t="shared" si="194"/>
        <v>0.22093518518518515</v>
      </c>
      <c r="L406" s="30"/>
      <c r="M406" s="38">
        <f t="shared" si="190"/>
        <v>0.92263672026761145</v>
      </c>
      <c r="N406" s="38">
        <f t="shared" si="195"/>
        <v>3.3250000000000002</v>
      </c>
      <c r="R406" s="13"/>
    </row>
    <row r="407" spans="1:18">
      <c r="A407">
        <v>406</v>
      </c>
      <c r="B407" s="3">
        <v>-0.28289999999999998</v>
      </c>
      <c r="G407" s="29">
        <f t="shared" si="196"/>
        <v>859.87364087922515</v>
      </c>
      <c r="H407" s="29">
        <f t="shared" si="196"/>
        <v>860.93449475670263</v>
      </c>
      <c r="I407" s="29">
        <f t="shared" si="192"/>
        <v>-0.36750000000000005</v>
      </c>
      <c r="J407" s="29">
        <f t="shared" si="193"/>
        <v>-0.3571185185185185</v>
      </c>
      <c r="K407" s="49">
        <f t="shared" si="194"/>
        <v>-1.0381481481481547E-2</v>
      </c>
      <c r="L407" s="30"/>
      <c r="M407" s="38">
        <f t="shared" si="190"/>
        <v>0.45887672388849204</v>
      </c>
      <c r="N407" s="38">
        <f t="shared" si="195"/>
        <v>3.3250000000000002</v>
      </c>
      <c r="R407" s="13"/>
    </row>
    <row r="408" spans="1:18">
      <c r="A408">
        <v>407</v>
      </c>
      <c r="B408" s="3">
        <v>-0.2868</v>
      </c>
      <c r="G408" s="29">
        <f t="shared" si="196"/>
        <v>861.99534863418</v>
      </c>
      <c r="H408" s="29">
        <f t="shared" si="196"/>
        <v>863.05620251165749</v>
      </c>
      <c r="I408" s="29">
        <f t="shared" si="192"/>
        <v>-0.29386666666666666</v>
      </c>
      <c r="J408" s="29">
        <f t="shared" si="193"/>
        <v>-0.35389074074074073</v>
      </c>
      <c r="K408" s="49">
        <f t="shared" si="194"/>
        <v>6.0024074074074063E-2</v>
      </c>
      <c r="L408" s="30"/>
      <c r="M408" s="38">
        <f t="shared" si="190"/>
        <v>-0.2195967914447052</v>
      </c>
      <c r="N408" s="38">
        <f t="shared" si="195"/>
        <v>3.3250000000000002</v>
      </c>
      <c r="R408" s="13"/>
    </row>
    <row r="409" spans="1:18">
      <c r="A409">
        <v>408</v>
      </c>
      <c r="B409" s="3">
        <v>-0.28689999999999999</v>
      </c>
      <c r="G409" s="29">
        <f t="shared" si="196"/>
        <v>864.11705638913486</v>
      </c>
      <c r="H409" s="29">
        <f t="shared" si="196"/>
        <v>865.17791026661234</v>
      </c>
      <c r="I409" s="29">
        <f t="shared" si="192"/>
        <v>-0.49209999999999998</v>
      </c>
      <c r="J409" s="29">
        <f t="shared" si="193"/>
        <v>-0.32967407407407401</v>
      </c>
      <c r="K409" s="49">
        <f t="shared" si="194"/>
        <v>-0.16242592592592597</v>
      </c>
      <c r="L409" s="30"/>
      <c r="M409" s="38">
        <f t="shared" si="190"/>
        <v>-0.79531852751456289</v>
      </c>
      <c r="N409" s="38">
        <f t="shared" si="195"/>
        <v>3.3250000000000002</v>
      </c>
      <c r="R409" s="13"/>
    </row>
    <row r="410" spans="1:18">
      <c r="A410">
        <v>409</v>
      </c>
      <c r="B410" s="3">
        <v>-0.33310000000000001</v>
      </c>
      <c r="G410" s="29">
        <f t="shared" si="196"/>
        <v>866.23876414408971</v>
      </c>
      <c r="H410" s="29">
        <f t="shared" si="196"/>
        <v>867.2996180215672</v>
      </c>
      <c r="I410" s="29">
        <f t="shared" si="192"/>
        <v>-0.56564999999999999</v>
      </c>
      <c r="J410" s="29">
        <f t="shared" si="193"/>
        <v>-0.31246851851851853</v>
      </c>
      <c r="K410" s="49">
        <f t="shared" si="194"/>
        <v>-0.25318148148148145</v>
      </c>
      <c r="L410" s="30"/>
      <c r="M410" s="38">
        <f t="shared" si="190"/>
        <v>-0.99890188557939441</v>
      </c>
      <c r="N410" s="38">
        <f t="shared" si="195"/>
        <v>3.3250000000000002</v>
      </c>
      <c r="R410" s="13"/>
    </row>
    <row r="411" spans="1:18">
      <c r="A411">
        <v>410</v>
      </c>
      <c r="B411" s="3">
        <v>-0.3997</v>
      </c>
      <c r="G411" s="29">
        <f t="shared" si="196"/>
        <v>868.36047189904457</v>
      </c>
      <c r="H411" s="29">
        <f t="shared" si="196"/>
        <v>869.42132577652205</v>
      </c>
      <c r="I411" s="29">
        <f t="shared" si="192"/>
        <v>-0.32155</v>
      </c>
      <c r="J411" s="29">
        <f t="shared" si="193"/>
        <v>-0.31310185185185185</v>
      </c>
      <c r="K411" s="49">
        <f t="shared" si="194"/>
        <v>-8.4481481481481491E-3</v>
      </c>
      <c r="L411" s="30"/>
      <c r="M411" s="38">
        <f t="shared" si="190"/>
        <v>-0.73508794982375059</v>
      </c>
      <c r="N411" s="38">
        <f t="shared" si="195"/>
        <v>3.3250000000000002</v>
      </c>
      <c r="R411" s="13"/>
    </row>
    <row r="412" spans="1:18">
      <c r="A412">
        <v>411</v>
      </c>
      <c r="B412" s="3">
        <v>-0.48830000000000001</v>
      </c>
      <c r="G412" s="29">
        <f t="shared" si="196"/>
        <v>870.48217965399942</v>
      </c>
      <c r="H412" s="29">
        <f t="shared" si="196"/>
        <v>871.54303353147691</v>
      </c>
      <c r="I412" s="29">
        <f t="shared" si="192"/>
        <v>-0.31389999999999996</v>
      </c>
      <c r="J412" s="29">
        <f t="shared" si="193"/>
        <v>-0.27966111111111114</v>
      </c>
      <c r="K412" s="49">
        <f t="shared" si="194"/>
        <v>-3.4238888888888819E-2</v>
      </c>
      <c r="L412" s="30"/>
      <c r="M412" s="38">
        <f t="shared" si="190"/>
        <v>-0.12731819275303238</v>
      </c>
      <c r="N412" s="38">
        <f t="shared" si="195"/>
        <v>3.3250000000000002</v>
      </c>
      <c r="R412" s="13"/>
    </row>
    <row r="413" spans="1:18">
      <c r="A413">
        <v>412</v>
      </c>
      <c r="B413" s="3">
        <v>-0.56069999999999998</v>
      </c>
      <c r="G413" s="29">
        <f t="shared" si="196"/>
        <v>872.60388740895428</v>
      </c>
      <c r="H413" s="29">
        <f t="shared" si="196"/>
        <v>873.66474128643176</v>
      </c>
      <c r="I413" s="29">
        <f t="shared" si="192"/>
        <v>-0.21540000000000001</v>
      </c>
      <c r="J413" s="29">
        <f t="shared" si="193"/>
        <v>-0.27818703703703707</v>
      </c>
      <c r="K413" s="49">
        <f t="shared" si="194"/>
        <v>6.2787037037037058E-2</v>
      </c>
      <c r="L413" s="30"/>
      <c r="M413" s="38">
        <f t="shared" si="190"/>
        <v>0.54002516169097314</v>
      </c>
      <c r="N413" s="38">
        <f t="shared" si="195"/>
        <v>3.3250000000000002</v>
      </c>
      <c r="R413" s="13"/>
    </row>
    <row r="414" spans="1:18">
      <c r="A414">
        <v>413</v>
      </c>
      <c r="B414" s="3">
        <v>-0.57210000000000005</v>
      </c>
      <c r="G414" s="29">
        <f t="shared" si="196"/>
        <v>874.72559516390913</v>
      </c>
      <c r="H414" s="29">
        <f t="shared" si="196"/>
        <v>875.78644904138662</v>
      </c>
      <c r="I414" s="29">
        <f t="shared" si="192"/>
        <v>-0.10550000000000001</v>
      </c>
      <c r="J414" s="29">
        <f t="shared" si="193"/>
        <v>-0.26245925925925928</v>
      </c>
      <c r="K414" s="49">
        <f t="shared" si="194"/>
        <v>0.15695925925925927</v>
      </c>
      <c r="L414" s="30"/>
      <c r="M414" s="38">
        <f t="shared" si="190"/>
        <v>0.95468474126861547</v>
      </c>
      <c r="N414" s="38">
        <f t="shared" si="195"/>
        <v>3.3250000000000002</v>
      </c>
      <c r="R414" s="13"/>
    </row>
    <row r="415" spans="1:18">
      <c r="A415">
        <v>414</v>
      </c>
      <c r="B415" s="3">
        <v>-0.52629999999999999</v>
      </c>
      <c r="G415" s="29">
        <f t="shared" si="196"/>
        <v>876.84730291886399</v>
      </c>
      <c r="H415" s="29">
        <f t="shared" si="196"/>
        <v>877.90815679634147</v>
      </c>
      <c r="I415" s="29">
        <f t="shared" si="192"/>
        <v>-0.14245000000000002</v>
      </c>
      <c r="J415" s="29">
        <f t="shared" si="193"/>
        <v>-0.22570370370370371</v>
      </c>
      <c r="K415" s="49">
        <f t="shared" si="194"/>
        <v>8.3253703703703691E-2</v>
      </c>
      <c r="L415" s="30"/>
      <c r="M415" s="38">
        <f t="shared" si="190"/>
        <v>0.92263672026757593</v>
      </c>
      <c r="N415" s="38">
        <f t="shared" si="195"/>
        <v>3.3250000000000002</v>
      </c>
      <c r="R415" s="13"/>
    </row>
    <row r="416" spans="1:18">
      <c r="A416">
        <v>415</v>
      </c>
      <c r="B416" s="3">
        <v>-0.4995</v>
      </c>
      <c r="G416" s="29">
        <f t="shared" si="196"/>
        <v>878.96901067381884</v>
      </c>
      <c r="H416" s="29">
        <f t="shared" si="196"/>
        <v>880.02986455129633</v>
      </c>
      <c r="I416" s="29">
        <f t="shared" si="192"/>
        <v>-6.6533333333333333E-2</v>
      </c>
      <c r="J416" s="29">
        <f t="shared" si="193"/>
        <v>-0.21312037037037038</v>
      </c>
      <c r="K416" s="49">
        <f t="shared" si="194"/>
        <v>0.14658703703703704</v>
      </c>
      <c r="L416" s="30"/>
      <c r="M416" s="38">
        <f t="shared" si="190"/>
        <v>0.45887672388835971</v>
      </c>
      <c r="N416" s="38">
        <f t="shared" si="195"/>
        <v>3.3250000000000002</v>
      </c>
      <c r="R416" s="13"/>
    </row>
    <row r="417" spans="1:18">
      <c r="A417">
        <v>416</v>
      </c>
      <c r="B417" s="3">
        <v>-0.4894</v>
      </c>
      <c r="G417" s="29">
        <f t="shared" si="196"/>
        <v>881.0907184287737</v>
      </c>
      <c r="H417" s="29">
        <f t="shared" si="196"/>
        <v>882.15157230625118</v>
      </c>
      <c r="I417" s="29">
        <f t="shared" si="192"/>
        <v>-0.28060000000000002</v>
      </c>
      <c r="J417" s="29">
        <f t="shared" si="193"/>
        <v>-0.18241481481481484</v>
      </c>
      <c r="K417" s="49">
        <f t="shared" si="194"/>
        <v>-9.8185185185185181E-2</v>
      </c>
      <c r="L417" s="30"/>
      <c r="M417" s="38">
        <f t="shared" si="190"/>
        <v>-0.21959679144496144</v>
      </c>
      <c r="N417" s="38">
        <f t="shared" si="195"/>
        <v>3.3250000000000002</v>
      </c>
      <c r="R417" s="13"/>
    </row>
    <row r="418" spans="1:18">
      <c r="A418">
        <v>417</v>
      </c>
      <c r="B418" s="3">
        <v>-0.42359999999999998</v>
      </c>
      <c r="G418" s="29">
        <f t="shared" si="196"/>
        <v>883.21242618372855</v>
      </c>
      <c r="H418" s="29">
        <f t="shared" si="196"/>
        <v>884.27328006120604</v>
      </c>
      <c r="I418" s="29">
        <f t="shared" si="192"/>
        <v>-0.35055000000000003</v>
      </c>
      <c r="J418" s="29">
        <f t="shared" si="193"/>
        <v>-0.15029259259259259</v>
      </c>
      <c r="K418" s="49">
        <f t="shared" si="194"/>
        <v>-0.20025740740740744</v>
      </c>
      <c r="L418" s="30"/>
      <c r="M418" s="38">
        <f t="shared" si="190"/>
        <v>-0.79531852751468757</v>
      </c>
      <c r="N418" s="38">
        <f t="shared" si="195"/>
        <v>3.3250000000000002</v>
      </c>
      <c r="R418" s="13"/>
    </row>
    <row r="419" spans="1:18">
      <c r="A419">
        <v>418</v>
      </c>
      <c r="B419" s="3">
        <v>-0.43809999999999999</v>
      </c>
      <c r="G419" s="29">
        <f t="shared" si="196"/>
        <v>885.33413393868341</v>
      </c>
      <c r="H419" s="29">
        <f t="shared" si="196"/>
        <v>886.39498781616089</v>
      </c>
      <c r="I419" s="29">
        <f t="shared" si="192"/>
        <v>-0.23485</v>
      </c>
      <c r="J419" s="29">
        <f t="shared" si="193"/>
        <v>-0.12098148148148145</v>
      </c>
      <c r="K419" s="49">
        <f t="shared" si="194"/>
        <v>-0.11386851851851855</v>
      </c>
      <c r="L419" s="30"/>
      <c r="M419" s="38">
        <f t="shared" si="190"/>
        <v>-0.99890188557939008</v>
      </c>
      <c r="N419" s="38">
        <f t="shared" si="195"/>
        <v>3.3250000000000002</v>
      </c>
      <c r="R419" s="13"/>
    </row>
    <row r="420" spans="1:18">
      <c r="A420">
        <v>419</v>
      </c>
      <c r="B420" s="3">
        <v>-0.53720000000000001</v>
      </c>
      <c r="G420" s="29">
        <f t="shared" ref="G420:H435" si="197">G419+2.1217077549548</f>
        <v>887.45584169363826</v>
      </c>
      <c r="H420" s="29">
        <f t="shared" si="197"/>
        <v>888.51669557111575</v>
      </c>
      <c r="I420" s="29">
        <f t="shared" si="192"/>
        <v>-0.20829999999999999</v>
      </c>
      <c r="J420" s="29">
        <f t="shared" si="193"/>
        <v>-7.8168518518518512E-2</v>
      </c>
      <c r="K420" s="49">
        <f t="shared" si="194"/>
        <v>-0.13013148148148146</v>
      </c>
      <c r="L420" s="30"/>
      <c r="M420" s="38">
        <f t="shared" si="190"/>
        <v>-0.73508794982364956</v>
      </c>
      <c r="N420" s="38">
        <f t="shared" si="195"/>
        <v>3.3250000000000002</v>
      </c>
      <c r="R420" s="13"/>
    </row>
    <row r="421" spans="1:18">
      <c r="A421">
        <v>420</v>
      </c>
      <c r="B421" s="3">
        <v>-0.58730000000000004</v>
      </c>
      <c r="G421" s="29">
        <f t="shared" si="197"/>
        <v>889.57754944859312</v>
      </c>
      <c r="H421" s="29">
        <f t="shared" si="197"/>
        <v>890.6384033260706</v>
      </c>
      <c r="I421" s="29">
        <f t="shared" si="192"/>
        <v>-3.755E-2</v>
      </c>
      <c r="J421" s="29">
        <f t="shared" si="193"/>
        <v>-9.4859259259259254E-2</v>
      </c>
      <c r="K421" s="49">
        <f t="shared" si="194"/>
        <v>5.7309259259259254E-2</v>
      </c>
      <c r="L421" s="30"/>
      <c r="M421" s="38">
        <f t="shared" si="190"/>
        <v>-0.12731819275282824</v>
      </c>
      <c r="N421" s="38">
        <f t="shared" si="195"/>
        <v>3.3250000000000002</v>
      </c>
      <c r="R421" s="13"/>
    </row>
    <row r="422" spans="1:18">
      <c r="A422">
        <v>421</v>
      </c>
      <c r="B422" s="3">
        <v>-0.57779999999999998</v>
      </c>
      <c r="G422" s="29">
        <f t="shared" si="197"/>
        <v>891.69925720354797</v>
      </c>
      <c r="H422" s="29">
        <f t="shared" si="197"/>
        <v>892.76011108102546</v>
      </c>
      <c r="I422" s="29">
        <f t="shared" si="192"/>
        <v>7.3700000000000002E-2</v>
      </c>
      <c r="J422" s="29">
        <f t="shared" si="193"/>
        <v>-0.10366481481481482</v>
      </c>
      <c r="K422" s="49">
        <f t="shared" si="194"/>
        <v>0.17736481481481481</v>
      </c>
      <c r="L422" s="30"/>
      <c r="M422" s="38">
        <f t="shared" si="190"/>
        <v>0.54002516169114645</v>
      </c>
      <c r="N422" s="38">
        <f t="shared" si="195"/>
        <v>3.3250000000000002</v>
      </c>
      <c r="R422" s="13"/>
    </row>
    <row r="423" spans="1:18">
      <c r="A423">
        <v>422</v>
      </c>
      <c r="B423" s="3">
        <v>-0.53320000000000001</v>
      </c>
      <c r="G423" s="29">
        <f t="shared" si="197"/>
        <v>893.82096495850283</v>
      </c>
      <c r="H423" s="29">
        <f t="shared" si="197"/>
        <v>894.88181883598031</v>
      </c>
      <c r="I423" s="29">
        <f t="shared" si="192"/>
        <v>0.1583</v>
      </c>
      <c r="J423" s="29">
        <f t="shared" si="193"/>
        <v>-0.11970925925925927</v>
      </c>
      <c r="K423" s="49">
        <f t="shared" si="194"/>
        <v>0.27800925925925923</v>
      </c>
      <c r="L423" s="30"/>
      <c r="M423" s="38">
        <f t="shared" si="190"/>
        <v>0.95468474126864289</v>
      </c>
      <c r="N423" s="38">
        <f t="shared" si="195"/>
        <v>3.3250000000000002</v>
      </c>
      <c r="R423" s="13"/>
    </row>
    <row r="424" spans="1:18">
      <c r="A424">
        <v>423</v>
      </c>
      <c r="B424" s="3">
        <v>-0.4919</v>
      </c>
      <c r="G424" s="29">
        <f t="shared" si="197"/>
        <v>895.94267271345768</v>
      </c>
      <c r="H424" s="29">
        <f t="shared" si="197"/>
        <v>897.00352659093517</v>
      </c>
      <c r="I424" s="29">
        <f t="shared" si="192"/>
        <v>0.24286666666666668</v>
      </c>
      <c r="J424" s="29">
        <f t="shared" si="193"/>
        <v>-0.14667592592592593</v>
      </c>
      <c r="K424" s="49">
        <f t="shared" si="194"/>
        <v>0.38954259259259261</v>
      </c>
      <c r="L424" s="30"/>
      <c r="M424" s="38">
        <f t="shared" si="190"/>
        <v>0.92263672026751842</v>
      </c>
      <c r="N424" s="38">
        <f t="shared" si="195"/>
        <v>3.3250000000000002</v>
      </c>
      <c r="R424" s="13"/>
    </row>
    <row r="425" spans="1:18">
      <c r="A425">
        <v>424</v>
      </c>
      <c r="B425" s="3">
        <v>-0.4783</v>
      </c>
      <c r="G425" s="29">
        <f t="shared" si="197"/>
        <v>898.06438046841254</v>
      </c>
      <c r="H425" s="29">
        <f t="shared" si="197"/>
        <v>899.12523434589002</v>
      </c>
      <c r="I425" s="29">
        <f t="shared" si="192"/>
        <v>-0.21675</v>
      </c>
      <c r="J425" s="29">
        <f t="shared" si="193"/>
        <v>-0.17862592592592591</v>
      </c>
      <c r="K425" s="49">
        <f t="shared" si="194"/>
        <v>-3.8124074074074088E-2</v>
      </c>
      <c r="L425" s="30"/>
      <c r="M425" s="38">
        <f t="shared" si="190"/>
        <v>0.45887672388822737</v>
      </c>
      <c r="N425" s="38">
        <f t="shared" si="195"/>
        <v>3.3250000000000002</v>
      </c>
      <c r="R425" s="13"/>
    </row>
    <row r="426" spans="1:18">
      <c r="A426">
        <v>425</v>
      </c>
      <c r="B426" s="3">
        <v>-0.48749999999999999</v>
      </c>
      <c r="G426" s="29">
        <f t="shared" si="197"/>
        <v>900.18608822336739</v>
      </c>
      <c r="H426" s="29">
        <f t="shared" si="197"/>
        <v>901.24694210084488</v>
      </c>
      <c r="I426" s="29">
        <f t="shared" si="192"/>
        <v>-0.35985</v>
      </c>
      <c r="J426" s="29">
        <f t="shared" si="193"/>
        <v>-0.21562592592592594</v>
      </c>
      <c r="K426" s="49">
        <f t="shared" si="194"/>
        <v>-0.14422407407407406</v>
      </c>
      <c r="L426" s="30"/>
      <c r="M426" s="38">
        <f t="shared" si="190"/>
        <v>-0.21959679144510677</v>
      </c>
      <c r="N426" s="38">
        <f t="shared" si="195"/>
        <v>3.3250000000000002</v>
      </c>
      <c r="R426" s="13"/>
    </row>
    <row r="427" spans="1:18">
      <c r="A427">
        <v>426</v>
      </c>
      <c r="B427" s="3">
        <v>-0.45419999999999999</v>
      </c>
      <c r="G427" s="29">
        <f t="shared" si="197"/>
        <v>902.30779597832225</v>
      </c>
      <c r="H427" s="29">
        <f t="shared" si="197"/>
        <v>903.36864985579973</v>
      </c>
      <c r="I427" s="29">
        <f t="shared" si="192"/>
        <v>-0.49495</v>
      </c>
      <c r="J427" s="29">
        <f t="shared" si="193"/>
        <v>-0.26718703703703706</v>
      </c>
      <c r="K427" s="49">
        <f t="shared" si="194"/>
        <v>-0.22776296296296294</v>
      </c>
      <c r="L427" s="30"/>
      <c r="M427" s="38">
        <f t="shared" si="190"/>
        <v>-0.79531852751477794</v>
      </c>
      <c r="N427" s="38">
        <f t="shared" si="195"/>
        <v>3.3250000000000002</v>
      </c>
      <c r="R427" s="13"/>
    </row>
    <row r="428" spans="1:18">
      <c r="A428">
        <v>427</v>
      </c>
      <c r="B428" s="3">
        <v>-0.36670000000000003</v>
      </c>
      <c r="G428" s="29">
        <f t="shared" si="197"/>
        <v>904.4295037332771</v>
      </c>
      <c r="H428" s="29">
        <f t="shared" si="197"/>
        <v>905.49035761075459</v>
      </c>
      <c r="I428" s="29">
        <f t="shared" si="192"/>
        <v>-0.47755000000000003</v>
      </c>
      <c r="J428" s="29">
        <f t="shared" si="193"/>
        <v>-0.32739074074074076</v>
      </c>
      <c r="K428" s="49">
        <f t="shared" si="194"/>
        <v>-0.15015925925925927</v>
      </c>
      <c r="L428" s="30"/>
      <c r="M428" s="38">
        <f t="shared" si="190"/>
        <v>-0.99890188557938309</v>
      </c>
      <c r="N428" s="38">
        <f t="shared" si="195"/>
        <v>3.3250000000000002</v>
      </c>
      <c r="R428" s="13"/>
    </row>
    <row r="429" spans="1:18">
      <c r="A429">
        <v>428</v>
      </c>
      <c r="B429" s="3">
        <v>-0.30480000000000002</v>
      </c>
      <c r="G429" s="29">
        <f t="shared" si="197"/>
        <v>906.55121148823196</v>
      </c>
      <c r="H429" s="29">
        <f t="shared" si="197"/>
        <v>907.61206536570944</v>
      </c>
      <c r="I429" s="29">
        <f t="shared" si="192"/>
        <v>-0.49585000000000001</v>
      </c>
      <c r="J429" s="29">
        <f t="shared" si="193"/>
        <v>-0.37004814814814818</v>
      </c>
      <c r="K429" s="49">
        <f t="shared" si="194"/>
        <v>-0.12580185185185183</v>
      </c>
      <c r="L429" s="30"/>
      <c r="M429" s="38">
        <f t="shared" si="190"/>
        <v>-0.73508794982354864</v>
      </c>
      <c r="N429" s="38">
        <f t="shared" si="195"/>
        <v>3.3250000000000002</v>
      </c>
      <c r="R429" s="13"/>
    </row>
    <row r="430" spans="1:18">
      <c r="A430">
        <v>429</v>
      </c>
      <c r="B430" s="3">
        <v>-0.29809999999999998</v>
      </c>
      <c r="G430" s="29">
        <f t="shared" si="197"/>
        <v>908.67291924318681</v>
      </c>
      <c r="H430" s="29">
        <f t="shared" si="197"/>
        <v>909.7337731206643</v>
      </c>
      <c r="I430" s="29">
        <f t="shared" si="192"/>
        <v>-0.37055000000000005</v>
      </c>
      <c r="J430" s="29">
        <f t="shared" si="193"/>
        <v>-0.38437037037037036</v>
      </c>
      <c r="K430" s="49">
        <f t="shared" si="194"/>
        <v>1.3820370370370316E-2</v>
      </c>
      <c r="L430" s="30"/>
      <c r="M430" s="38">
        <f t="shared" si="190"/>
        <v>-0.1273181927526805</v>
      </c>
      <c r="N430" s="38">
        <f t="shared" si="195"/>
        <v>3.3250000000000002</v>
      </c>
      <c r="R430" s="13"/>
    </row>
    <row r="431" spans="1:18">
      <c r="A431">
        <v>430</v>
      </c>
      <c r="B431" s="3">
        <v>-0.34649999999999997</v>
      </c>
      <c r="G431" s="29">
        <f t="shared" si="197"/>
        <v>910.79462699814167</v>
      </c>
      <c r="H431" s="29">
        <f t="shared" si="197"/>
        <v>911.85548087561915</v>
      </c>
      <c r="I431" s="29">
        <f t="shared" si="192"/>
        <v>-0.39034999999999997</v>
      </c>
      <c r="J431" s="29">
        <f t="shared" si="193"/>
        <v>-0.38820370370370377</v>
      </c>
      <c r="K431" s="49">
        <f t="shared" si="194"/>
        <v>-2.1462962962962018E-3</v>
      </c>
      <c r="L431" s="30"/>
      <c r="M431" s="38">
        <f t="shared" si="190"/>
        <v>0.54002516169127179</v>
      </c>
      <c r="N431" s="38">
        <f t="shared" si="195"/>
        <v>3.3250000000000002</v>
      </c>
      <c r="R431" s="13"/>
    </row>
    <row r="432" spans="1:18">
      <c r="A432">
        <v>431</v>
      </c>
      <c r="B432" s="3">
        <v>-0.36570000000000003</v>
      </c>
      <c r="G432" s="29">
        <f t="shared" si="197"/>
        <v>912.91633475309652</v>
      </c>
      <c r="H432" s="29">
        <f t="shared" si="197"/>
        <v>913.97718863057401</v>
      </c>
      <c r="I432" s="29">
        <f t="shared" si="192"/>
        <v>-0.38353333333333328</v>
      </c>
      <c r="J432" s="29">
        <f t="shared" si="193"/>
        <v>-0.38595925925925934</v>
      </c>
      <c r="K432" s="49">
        <f t="shared" si="194"/>
        <v>2.4259259259260535E-3</v>
      </c>
      <c r="L432" s="30"/>
      <c r="M432" s="38">
        <f t="shared" si="190"/>
        <v>0.95468474126867031</v>
      </c>
      <c r="N432" s="38">
        <f t="shared" si="195"/>
        <v>3.3250000000000002</v>
      </c>
      <c r="R432" s="13"/>
    </row>
    <row r="433" spans="1:18">
      <c r="A433">
        <v>432</v>
      </c>
      <c r="B433" s="3">
        <v>-0.25919999999999999</v>
      </c>
      <c r="G433" s="29">
        <f t="shared" si="197"/>
        <v>915.03804250805138</v>
      </c>
      <c r="H433" s="29">
        <f t="shared" si="197"/>
        <v>916.09889638552886</v>
      </c>
      <c r="I433" s="29">
        <f t="shared" si="192"/>
        <v>-0.14105000000000001</v>
      </c>
      <c r="J433" s="29">
        <f t="shared" si="193"/>
        <v>-0.39344814814814821</v>
      </c>
      <c r="K433" s="49">
        <f t="shared" si="194"/>
        <v>0.2523981481481482</v>
      </c>
      <c r="L433" s="30"/>
      <c r="M433" s="38">
        <f t="shared" si="190"/>
        <v>0.92263672026743904</v>
      </c>
      <c r="N433" s="38">
        <f t="shared" si="195"/>
        <v>3.3250000000000002</v>
      </c>
      <c r="R433" s="13"/>
    </row>
    <row r="434" spans="1:18">
      <c r="A434">
        <v>433</v>
      </c>
      <c r="B434" s="3">
        <v>-0.19389999999999999</v>
      </c>
      <c r="G434" s="29">
        <f t="shared" si="197"/>
        <v>917.15975026300623</v>
      </c>
      <c r="H434" s="29">
        <f t="shared" si="197"/>
        <v>918.22060414048372</v>
      </c>
      <c r="I434" s="29">
        <f t="shared" si="192"/>
        <v>-0.34565000000000001</v>
      </c>
      <c r="J434" s="29">
        <f t="shared" si="193"/>
        <v>-0.36537592592592588</v>
      </c>
      <c r="K434" s="49">
        <f t="shared" si="194"/>
        <v>1.9725925925925869E-2</v>
      </c>
      <c r="L434" s="30"/>
      <c r="M434" s="38">
        <f t="shared" si="190"/>
        <v>0.45887672388804446</v>
      </c>
      <c r="N434" s="38">
        <f t="shared" si="195"/>
        <v>3.3250000000000002</v>
      </c>
      <c r="R434" s="13"/>
    </row>
    <row r="435" spans="1:18">
      <c r="A435">
        <v>434</v>
      </c>
      <c r="B435" s="3">
        <v>-0.24049999999999999</v>
      </c>
      <c r="G435" s="29">
        <f t="shared" si="197"/>
        <v>919.28145801796109</v>
      </c>
      <c r="H435" s="29">
        <f t="shared" si="197"/>
        <v>920.34231189543857</v>
      </c>
      <c r="I435" s="29">
        <f t="shared" si="192"/>
        <v>-0.39434999999999998</v>
      </c>
      <c r="J435" s="29">
        <f t="shared" si="193"/>
        <v>-0.34824814814814814</v>
      </c>
      <c r="K435" s="49">
        <f t="shared" si="194"/>
        <v>-4.6101851851851838E-2</v>
      </c>
      <c r="L435" s="30"/>
      <c r="M435" s="38">
        <f t="shared" si="190"/>
        <v>-0.2195967914452521</v>
      </c>
      <c r="N435" s="38">
        <f t="shared" si="195"/>
        <v>3.3250000000000002</v>
      </c>
      <c r="R435" s="13"/>
    </row>
    <row r="436" spans="1:18">
      <c r="A436">
        <v>435</v>
      </c>
      <c r="B436" s="3">
        <v>-0.33239999999999997</v>
      </c>
      <c r="G436" s="29">
        <f t="shared" ref="G436:H451" si="198">G435+2.1217077549548</f>
        <v>921.40316577291594</v>
      </c>
      <c r="H436" s="29">
        <f t="shared" si="198"/>
        <v>922.46401965039342</v>
      </c>
      <c r="I436" s="29">
        <f t="shared" si="192"/>
        <v>-0.47475000000000001</v>
      </c>
      <c r="J436" s="29">
        <f t="shared" si="193"/>
        <v>-0.34145370370370376</v>
      </c>
      <c r="K436" s="49">
        <f t="shared" si="194"/>
        <v>-0.13329629629629625</v>
      </c>
      <c r="L436" s="30"/>
      <c r="M436" s="38">
        <f t="shared" si="190"/>
        <v>-0.79531852751483378</v>
      </c>
      <c r="N436" s="38">
        <f t="shared" si="195"/>
        <v>3.3250000000000002</v>
      </c>
      <c r="R436" s="13"/>
    </row>
    <row r="437" spans="1:18">
      <c r="A437">
        <v>436</v>
      </c>
      <c r="B437" s="3">
        <v>-0.48909999999999998</v>
      </c>
      <c r="G437" s="29">
        <f t="shared" si="198"/>
        <v>923.5248735278708</v>
      </c>
      <c r="H437" s="29">
        <f t="shared" si="198"/>
        <v>924.58572740534828</v>
      </c>
      <c r="I437" s="29">
        <f t="shared" si="192"/>
        <v>-0.54495000000000005</v>
      </c>
      <c r="J437" s="29">
        <f t="shared" si="193"/>
        <v>-0.31973888888888891</v>
      </c>
      <c r="K437" s="49">
        <f t="shared" si="194"/>
        <v>-0.22521111111111114</v>
      </c>
      <c r="L437" s="30"/>
      <c r="M437" s="38">
        <f t="shared" si="190"/>
        <v>-0.99890188557937343</v>
      </c>
      <c r="N437" s="38">
        <f t="shared" si="195"/>
        <v>3.3250000000000002</v>
      </c>
      <c r="R437" s="13"/>
    </row>
    <row r="438" spans="1:18">
      <c r="A438">
        <v>437</v>
      </c>
      <c r="B438" s="3">
        <v>-0.52790000000000004</v>
      </c>
      <c r="G438" s="29">
        <f t="shared" si="198"/>
        <v>925.64658128282565</v>
      </c>
      <c r="H438" s="29">
        <f t="shared" si="198"/>
        <v>926.70743516030313</v>
      </c>
      <c r="I438" s="29">
        <f t="shared" si="192"/>
        <v>-0.24320000000000003</v>
      </c>
      <c r="J438" s="29">
        <f t="shared" si="193"/>
        <v>-0.30919999999999997</v>
      </c>
      <c r="K438" s="49">
        <f t="shared" si="194"/>
        <v>6.5999999999999948E-2</v>
      </c>
      <c r="L438" s="30"/>
      <c r="M438" s="38">
        <f t="shared" si="190"/>
        <v>-0.73508794982337056</v>
      </c>
      <c r="N438" s="38">
        <f t="shared" si="195"/>
        <v>3.3250000000000002</v>
      </c>
      <c r="R438" s="13"/>
    </row>
    <row r="439" spans="1:18">
      <c r="A439">
        <v>438</v>
      </c>
      <c r="B439" s="3">
        <v>-0.36870000000000003</v>
      </c>
      <c r="G439" s="29">
        <f t="shared" si="198"/>
        <v>927.76828903778051</v>
      </c>
      <c r="H439" s="29">
        <f t="shared" si="198"/>
        <v>928.82914291525799</v>
      </c>
      <c r="I439" s="29">
        <f t="shared" si="192"/>
        <v>-0.21639999999999998</v>
      </c>
      <c r="J439" s="29">
        <f t="shared" si="193"/>
        <v>-0.27526666666666666</v>
      </c>
      <c r="K439" s="49">
        <f t="shared" si="194"/>
        <v>5.8866666666666678E-2</v>
      </c>
      <c r="L439" s="30"/>
      <c r="M439" s="38">
        <f t="shared" si="190"/>
        <v>-0.12731819275253273</v>
      </c>
      <c r="N439" s="38">
        <f t="shared" si="195"/>
        <v>3.3250000000000002</v>
      </c>
      <c r="R439" s="13"/>
    </row>
    <row r="440" spans="1:18">
      <c r="A440">
        <v>439</v>
      </c>
      <c r="B440" s="3">
        <v>-0.3029</v>
      </c>
      <c r="G440" s="29">
        <f t="shared" si="198"/>
        <v>929.88999679273536</v>
      </c>
      <c r="H440" s="29">
        <f t="shared" si="198"/>
        <v>930.95085067021284</v>
      </c>
      <c r="I440" s="29">
        <f t="shared" si="192"/>
        <v>-0.32919999999999999</v>
      </c>
      <c r="J440" s="29">
        <f t="shared" si="193"/>
        <v>-0.2425444444444444</v>
      </c>
      <c r="K440" s="49">
        <f t="shared" si="194"/>
        <v>-8.6655555555555597E-2</v>
      </c>
      <c r="L440" s="30"/>
      <c r="M440" s="38">
        <f t="shared" si="190"/>
        <v>0.54002516169134929</v>
      </c>
      <c r="N440" s="38">
        <f t="shared" si="195"/>
        <v>3.3250000000000002</v>
      </c>
      <c r="R440" s="13"/>
    </row>
    <row r="441" spans="1:18">
      <c r="A441">
        <v>440</v>
      </c>
      <c r="B441" s="3">
        <v>-0.40849999999999997</v>
      </c>
      <c r="G441" s="29">
        <f t="shared" si="198"/>
        <v>932.01170454769021</v>
      </c>
      <c r="H441" s="29">
        <f t="shared" si="198"/>
        <v>933.0725584251677</v>
      </c>
      <c r="I441" s="29">
        <f t="shared" si="192"/>
        <v>-0.18809999999999999</v>
      </c>
      <c r="J441" s="29">
        <f t="shared" si="193"/>
        <v>-0.20464444444444443</v>
      </c>
      <c r="K441" s="49">
        <f t="shared" si="194"/>
        <v>1.6544444444444445E-2</v>
      </c>
      <c r="L441" s="30"/>
      <c r="M441" s="38">
        <f t="shared" si="190"/>
        <v>0.95468474126874847</v>
      </c>
      <c r="N441" s="38">
        <f t="shared" si="195"/>
        <v>3.3250000000000002</v>
      </c>
      <c r="R441" s="13"/>
    </row>
    <row r="442" spans="1:18">
      <c r="A442">
        <v>441</v>
      </c>
      <c r="B442" s="3">
        <v>-0.62270000000000003</v>
      </c>
      <c r="G442" s="29">
        <f t="shared" si="198"/>
        <v>934.13341230264507</v>
      </c>
      <c r="H442" s="29">
        <f t="shared" si="198"/>
        <v>935.19426618012255</v>
      </c>
      <c r="I442" s="29">
        <f t="shared" si="192"/>
        <v>-4.6200000000000005E-2</v>
      </c>
      <c r="J442" s="29">
        <f t="shared" si="193"/>
        <v>-0.18464444444444444</v>
      </c>
      <c r="K442" s="49">
        <f t="shared" si="194"/>
        <v>0.13844444444444443</v>
      </c>
      <c r="L442" s="30"/>
      <c r="M442" s="38">
        <f t="shared" si="190"/>
        <v>0.92263672026735966</v>
      </c>
      <c r="N442" s="38">
        <f t="shared" si="195"/>
        <v>3.3250000000000002</v>
      </c>
      <c r="R442" s="13"/>
    </row>
    <row r="443" spans="1:18">
      <c r="A443">
        <v>442</v>
      </c>
      <c r="B443" s="3">
        <v>-0.73619999999999997</v>
      </c>
      <c r="G443" s="29">
        <f t="shared" si="198"/>
        <v>936.25512005759992</v>
      </c>
      <c r="H443" s="29">
        <f t="shared" si="198"/>
        <v>937.31597393507741</v>
      </c>
      <c r="I443" s="29">
        <f t="shared" si="192"/>
        <v>-4.0250000000000001E-2</v>
      </c>
      <c r="J443" s="29">
        <f t="shared" si="193"/>
        <v>-0.19175555555555557</v>
      </c>
      <c r="K443" s="49">
        <f t="shared" si="194"/>
        <v>0.15150555555555556</v>
      </c>
      <c r="L443" s="30"/>
      <c r="M443" s="38">
        <f t="shared" si="190"/>
        <v>0.45887672388791212</v>
      </c>
      <c r="N443" s="38">
        <f t="shared" si="195"/>
        <v>3.3250000000000002</v>
      </c>
      <c r="R443" s="13"/>
    </row>
    <row r="444" spans="1:18">
      <c r="A444">
        <v>443</v>
      </c>
      <c r="B444" s="3">
        <v>-0.56140000000000001</v>
      </c>
      <c r="G444" s="29">
        <f t="shared" si="198"/>
        <v>938.37682781255478</v>
      </c>
      <c r="H444" s="29">
        <f t="shared" si="198"/>
        <v>939.43768169003226</v>
      </c>
      <c r="I444" s="29">
        <f t="shared" si="192"/>
        <v>-9.9849999999999994E-2</v>
      </c>
      <c r="J444" s="29">
        <f t="shared" si="193"/>
        <v>-0.20091666666666666</v>
      </c>
      <c r="K444" s="49">
        <f t="shared" si="194"/>
        <v>0.10106666666666667</v>
      </c>
      <c r="L444" s="30"/>
      <c r="M444" s="38">
        <f t="shared" si="190"/>
        <v>-0.21959679144539745</v>
      </c>
      <c r="N444" s="38">
        <f t="shared" si="195"/>
        <v>3.3250000000000002</v>
      </c>
      <c r="R444" s="13"/>
    </row>
    <row r="445" spans="1:18">
      <c r="A445">
        <v>444</v>
      </c>
      <c r="B445" s="3">
        <v>-0.35799999999999998</v>
      </c>
      <c r="G445" s="29">
        <f t="shared" si="198"/>
        <v>940.49853556750963</v>
      </c>
      <c r="H445" s="29">
        <f t="shared" si="198"/>
        <v>941.55938944498712</v>
      </c>
      <c r="I445" s="29">
        <f t="shared" si="192"/>
        <v>-0.13364999999999999</v>
      </c>
      <c r="J445" s="29">
        <f t="shared" si="193"/>
        <v>-0.19155740740740745</v>
      </c>
      <c r="K445" s="49">
        <f t="shared" si="194"/>
        <v>5.7907407407407463E-2</v>
      </c>
      <c r="L445" s="30"/>
      <c r="M445" s="38">
        <f t="shared" si="190"/>
        <v>-0.79531852751495846</v>
      </c>
      <c r="N445" s="38">
        <f t="shared" si="195"/>
        <v>3.3250000000000002</v>
      </c>
      <c r="R445" s="13"/>
    </row>
    <row r="446" spans="1:18">
      <c r="A446">
        <v>445</v>
      </c>
      <c r="B446" s="3">
        <v>-0.39479999999999998</v>
      </c>
      <c r="G446" s="29">
        <f t="shared" si="198"/>
        <v>942.62024332246449</v>
      </c>
      <c r="H446" s="29">
        <f t="shared" si="198"/>
        <v>943.68109719994197</v>
      </c>
      <c r="I446" s="29">
        <f t="shared" si="192"/>
        <v>-0.36495</v>
      </c>
      <c r="J446" s="29">
        <f t="shared" si="193"/>
        <v>-0.20445185185185183</v>
      </c>
      <c r="K446" s="49">
        <f t="shared" si="194"/>
        <v>-0.16049814814814817</v>
      </c>
      <c r="L446" s="30"/>
      <c r="M446" s="38">
        <f t="shared" si="190"/>
        <v>-0.99890188557936377</v>
      </c>
      <c r="N446" s="38">
        <f t="shared" si="195"/>
        <v>3.3250000000000002</v>
      </c>
      <c r="R446" s="13"/>
    </row>
    <row r="447" spans="1:18">
      <c r="A447">
        <v>446</v>
      </c>
      <c r="B447" s="3">
        <v>-0.55730000000000002</v>
      </c>
      <c r="G447" s="29">
        <f t="shared" si="198"/>
        <v>944.74195107741934</v>
      </c>
      <c r="H447" s="29">
        <f t="shared" si="198"/>
        <v>945.80280495489683</v>
      </c>
      <c r="I447" s="29">
        <f t="shared" si="192"/>
        <v>-0.30720000000000003</v>
      </c>
      <c r="J447" s="29">
        <f t="shared" si="193"/>
        <v>-0.23792962962962966</v>
      </c>
      <c r="K447" s="49">
        <f t="shared" si="194"/>
        <v>-6.9270370370370371E-2</v>
      </c>
      <c r="L447" s="30"/>
      <c r="M447" s="38">
        <f t="shared" si="190"/>
        <v>-0.73508794982330805</v>
      </c>
      <c r="N447" s="38">
        <f t="shared" si="195"/>
        <v>3.3250000000000002</v>
      </c>
      <c r="R447" s="13"/>
    </row>
    <row r="448" spans="1:18">
      <c r="A448">
        <v>447</v>
      </c>
      <c r="B448" s="3">
        <v>-0.58220000000000005</v>
      </c>
      <c r="G448" s="29">
        <f t="shared" si="198"/>
        <v>946.8636588323742</v>
      </c>
      <c r="H448" s="29">
        <f t="shared" si="198"/>
        <v>947.92451270985168</v>
      </c>
      <c r="I448" s="29">
        <f t="shared" si="192"/>
        <v>-0.29885</v>
      </c>
      <c r="J448" s="29">
        <f t="shared" si="193"/>
        <v>-0.28292407407407411</v>
      </c>
      <c r="K448" s="49">
        <f t="shared" si="194"/>
        <v>-1.5925925925925899E-2</v>
      </c>
      <c r="L448" s="30"/>
      <c r="M448" s="38">
        <f t="shared" si="190"/>
        <v>-0.12731819275238498</v>
      </c>
      <c r="N448" s="38">
        <f t="shared" si="195"/>
        <v>3.3250000000000002</v>
      </c>
      <c r="R448" s="13"/>
    </row>
    <row r="449" spans="1:18">
      <c r="A449">
        <v>448</v>
      </c>
      <c r="B449" s="3">
        <v>-0.54269999999999996</v>
      </c>
      <c r="G449" s="29">
        <f t="shared" si="198"/>
        <v>948.98536658732905</v>
      </c>
      <c r="H449" s="29">
        <f t="shared" si="198"/>
        <v>950.04622046480654</v>
      </c>
      <c r="I449" s="29">
        <f t="shared" si="192"/>
        <v>-0.24496666666666667</v>
      </c>
      <c r="J449" s="29">
        <f t="shared" si="193"/>
        <v>-0.30425185185185183</v>
      </c>
      <c r="K449" s="49">
        <f t="shared" si="194"/>
        <v>5.9285185185185163E-2</v>
      </c>
      <c r="L449" s="30"/>
      <c r="M449" s="38">
        <f t="shared" si="190"/>
        <v>0.54002516169152259</v>
      </c>
      <c r="N449" s="38">
        <f t="shared" si="195"/>
        <v>3.3250000000000002</v>
      </c>
      <c r="R449" s="13"/>
    </row>
    <row r="450" spans="1:18">
      <c r="A450">
        <v>449</v>
      </c>
      <c r="B450" s="3">
        <v>-0.53449999999999998</v>
      </c>
      <c r="G450" s="29">
        <f t="shared" si="198"/>
        <v>951.10707434228391</v>
      </c>
      <c r="H450" s="29">
        <f t="shared" si="198"/>
        <v>952.16792821976139</v>
      </c>
      <c r="I450" s="29">
        <f t="shared" si="192"/>
        <v>-0.30415000000000003</v>
      </c>
      <c r="J450" s="29">
        <f t="shared" si="193"/>
        <v>-0.3261796296296296</v>
      </c>
      <c r="K450" s="49">
        <f t="shared" si="194"/>
        <v>2.2029629629629566E-2</v>
      </c>
      <c r="L450" s="30"/>
      <c r="M450" s="38">
        <f t="shared" ref="M450:M513" si="199" xml:space="preserve"> SIN((2*PI()*(H450-2000+N450)/19.0953697945932) + 5.663651193)</f>
        <v>0.95468474126879288</v>
      </c>
      <c r="N450" s="38">
        <f t="shared" si="195"/>
        <v>3.3250000000000002</v>
      </c>
      <c r="R450" s="13"/>
    </row>
    <row r="451" spans="1:18">
      <c r="A451">
        <v>450</v>
      </c>
      <c r="B451" s="3">
        <v>-0.48330000000000001</v>
      </c>
      <c r="G451" s="29">
        <f t="shared" si="198"/>
        <v>953.22878209723876</v>
      </c>
      <c r="H451" s="29">
        <f t="shared" si="198"/>
        <v>954.28963597471625</v>
      </c>
      <c r="I451" s="29">
        <f t="shared" si="192"/>
        <v>-0.34750000000000003</v>
      </c>
      <c r="J451" s="29">
        <f t="shared" si="193"/>
        <v>-0.30221296296296296</v>
      </c>
      <c r="K451" s="49">
        <f t="shared" si="194"/>
        <v>-4.528703703703707E-2</v>
      </c>
      <c r="L451" s="30"/>
      <c r="M451" s="38">
        <f t="shared" si="199"/>
        <v>0.92263672026732413</v>
      </c>
      <c r="N451" s="38">
        <f t="shared" si="195"/>
        <v>3.3250000000000002</v>
      </c>
      <c r="R451" s="13"/>
    </row>
    <row r="452" spans="1:18">
      <c r="A452">
        <v>451</v>
      </c>
      <c r="B452" s="3">
        <v>-0.42520000000000002</v>
      </c>
      <c r="G452" s="29">
        <f t="shared" ref="G452:H467" si="200">G451+2.1217077549548</f>
        <v>955.35048985219362</v>
      </c>
      <c r="H452" s="29">
        <f t="shared" si="200"/>
        <v>956.4113437296711</v>
      </c>
      <c r="I452" s="29">
        <f t="shared" si="192"/>
        <v>-0.44520000000000004</v>
      </c>
      <c r="J452" s="29">
        <f t="shared" si="193"/>
        <v>-0.26422962962962965</v>
      </c>
      <c r="K452" s="49">
        <f t="shared" si="194"/>
        <v>-0.18097037037037039</v>
      </c>
      <c r="L452" s="30"/>
      <c r="M452" s="38">
        <f t="shared" si="199"/>
        <v>0.4588767238878303</v>
      </c>
      <c r="N452" s="38">
        <f t="shared" si="195"/>
        <v>3.3250000000000002</v>
      </c>
      <c r="R452" s="13"/>
    </row>
    <row r="453" spans="1:18">
      <c r="A453">
        <v>452</v>
      </c>
      <c r="B453" s="3">
        <v>-0.31109999999999999</v>
      </c>
      <c r="G453" s="29">
        <f t="shared" si="200"/>
        <v>957.47219760714847</v>
      </c>
      <c r="H453" s="29">
        <f t="shared" si="200"/>
        <v>958.53305148462596</v>
      </c>
      <c r="I453" s="29">
        <f t="shared" si="192"/>
        <v>-0.2918</v>
      </c>
      <c r="J453" s="29">
        <f t="shared" si="193"/>
        <v>-0.24805740740740745</v>
      </c>
      <c r="K453" s="49">
        <f t="shared" si="194"/>
        <v>-4.3742592592592555E-2</v>
      </c>
      <c r="L453" s="30"/>
      <c r="M453" s="38">
        <f t="shared" si="199"/>
        <v>-0.21959679144559824</v>
      </c>
      <c r="N453" s="38">
        <f t="shared" si="195"/>
        <v>3.3250000000000002</v>
      </c>
      <c r="R453" s="13"/>
    </row>
    <row r="454" spans="1:18">
      <c r="A454">
        <v>453</v>
      </c>
      <c r="B454" s="3">
        <v>-0.20399999999999999</v>
      </c>
      <c r="G454" s="29">
        <f t="shared" si="200"/>
        <v>959.59390536210333</v>
      </c>
      <c r="H454" s="29">
        <f t="shared" si="200"/>
        <v>960.65475923958081</v>
      </c>
      <c r="I454" s="29">
        <f t="shared" si="192"/>
        <v>-0.33100000000000002</v>
      </c>
      <c r="J454" s="29">
        <f t="shared" si="193"/>
        <v>-0.23643888888888887</v>
      </c>
      <c r="K454" s="49">
        <f t="shared" si="194"/>
        <v>-9.4561111111111151E-2</v>
      </c>
      <c r="L454" s="30"/>
      <c r="M454" s="38">
        <f t="shared" si="199"/>
        <v>-0.79531852751508325</v>
      </c>
      <c r="N454" s="38">
        <f t="shared" si="195"/>
        <v>3.3250000000000002</v>
      </c>
      <c r="R454" s="13"/>
    </row>
    <row r="455" spans="1:18">
      <c r="A455">
        <v>454</v>
      </c>
      <c r="B455" s="3">
        <v>-0.246</v>
      </c>
      <c r="G455" s="29">
        <f t="shared" si="200"/>
        <v>961.71561311705818</v>
      </c>
      <c r="H455" s="29">
        <f t="shared" si="200"/>
        <v>962.77646699453567</v>
      </c>
      <c r="I455" s="29">
        <f t="shared" ref="I455:I518" si="201">AVERAGEIFS(TempDev,Year,"&gt;"&amp;G455,Year,"&lt;="&amp;G456)</f>
        <v>-0.14924999999999999</v>
      </c>
      <c r="J455" s="29">
        <f t="shared" ref="J455:J518" si="202">AVERAGE(I451:I459)</f>
        <v>-0.23231111111111113</v>
      </c>
      <c r="K455" s="49">
        <f t="shared" ref="K455:K518" si="203">I455-J455</f>
        <v>8.3061111111111141E-2</v>
      </c>
      <c r="L455" s="30"/>
      <c r="M455" s="38">
        <f t="shared" si="199"/>
        <v>-0.99890188557935689</v>
      </c>
      <c r="N455" s="38">
        <f t="shared" si="195"/>
        <v>3.3250000000000002</v>
      </c>
      <c r="R455" s="13"/>
    </row>
    <row r="456" spans="1:18">
      <c r="A456">
        <v>455</v>
      </c>
      <c r="B456" s="3">
        <v>-0.33100000000000002</v>
      </c>
      <c r="G456" s="29">
        <f t="shared" si="200"/>
        <v>963.83732087201304</v>
      </c>
      <c r="H456" s="29">
        <f t="shared" si="200"/>
        <v>964.89817474949052</v>
      </c>
      <c r="I456" s="29">
        <f t="shared" si="201"/>
        <v>3.465E-2</v>
      </c>
      <c r="J456" s="29">
        <f t="shared" si="202"/>
        <v>-0.215</v>
      </c>
      <c r="K456" s="49">
        <f t="shared" si="203"/>
        <v>0.24964999999999998</v>
      </c>
      <c r="L456" s="30"/>
      <c r="M456" s="38">
        <f t="shared" si="199"/>
        <v>-0.73508794982320702</v>
      </c>
      <c r="N456" s="38">
        <f t="shared" si="195"/>
        <v>3.3250000000000002</v>
      </c>
      <c r="R456" s="13"/>
    </row>
    <row r="457" spans="1:18">
      <c r="A457">
        <v>456</v>
      </c>
      <c r="B457" s="3">
        <v>-0.28360000000000002</v>
      </c>
      <c r="G457" s="29">
        <f t="shared" si="200"/>
        <v>965.95902862696789</v>
      </c>
      <c r="H457" s="29">
        <f t="shared" si="200"/>
        <v>967.01988250444538</v>
      </c>
      <c r="I457" s="29">
        <f t="shared" si="201"/>
        <v>-0.15329999999999999</v>
      </c>
      <c r="J457" s="29">
        <f t="shared" si="202"/>
        <v>-0.18270000000000003</v>
      </c>
      <c r="K457" s="49">
        <f t="shared" si="203"/>
        <v>2.9400000000000037E-2</v>
      </c>
      <c r="L457" s="30"/>
      <c r="M457" s="38">
        <f t="shared" si="199"/>
        <v>-0.12731819275218084</v>
      </c>
      <c r="N457" s="38">
        <f t="shared" si="195"/>
        <v>3.3250000000000002</v>
      </c>
      <c r="R457" s="13"/>
    </row>
    <row r="458" spans="1:18">
      <c r="A458">
        <v>457</v>
      </c>
      <c r="B458" s="3">
        <v>-0.2114</v>
      </c>
      <c r="G458" s="29">
        <f t="shared" si="200"/>
        <v>968.08073638192275</v>
      </c>
      <c r="H458" s="29">
        <f t="shared" si="200"/>
        <v>969.14159025940023</v>
      </c>
      <c r="I458" s="29">
        <f t="shared" si="201"/>
        <v>-0.1404</v>
      </c>
      <c r="J458" s="29">
        <f t="shared" si="202"/>
        <v>-0.14831111111111112</v>
      </c>
      <c r="K458" s="49">
        <f t="shared" si="203"/>
        <v>7.9111111111111188E-3</v>
      </c>
      <c r="L458" s="30"/>
      <c r="M458" s="38">
        <f t="shared" si="199"/>
        <v>0.54002516169169579</v>
      </c>
      <c r="N458" s="38">
        <f t="shared" si="195"/>
        <v>3.3250000000000002</v>
      </c>
      <c r="R458" s="13"/>
    </row>
    <row r="459" spans="1:18">
      <c r="A459">
        <v>458</v>
      </c>
      <c r="B459" s="3">
        <v>-0.19980000000000001</v>
      </c>
      <c r="G459" s="29">
        <f t="shared" si="200"/>
        <v>970.2024441368776</v>
      </c>
      <c r="H459" s="29">
        <f t="shared" si="200"/>
        <v>971.26329801435509</v>
      </c>
      <c r="I459" s="29">
        <f t="shared" si="201"/>
        <v>-0.26700000000000002</v>
      </c>
      <c r="J459" s="29">
        <f t="shared" si="202"/>
        <v>-0.14152777777777781</v>
      </c>
      <c r="K459" s="49">
        <f t="shared" si="203"/>
        <v>-0.12547222222222221</v>
      </c>
      <c r="L459" s="30"/>
      <c r="M459" s="38">
        <f t="shared" si="199"/>
        <v>0.95468474126883718</v>
      </c>
      <c r="N459" s="38">
        <f t="shared" si="195"/>
        <v>3.3250000000000002</v>
      </c>
      <c r="R459" s="13"/>
    </row>
    <row r="460" spans="1:18">
      <c r="A460">
        <v>459</v>
      </c>
      <c r="B460" s="3">
        <v>-0.1983</v>
      </c>
      <c r="G460" s="29">
        <f t="shared" si="200"/>
        <v>972.32415189183246</v>
      </c>
      <c r="H460" s="29">
        <f t="shared" si="200"/>
        <v>973.38500576930994</v>
      </c>
      <c r="I460" s="29">
        <f t="shared" si="201"/>
        <v>-0.19169999999999998</v>
      </c>
      <c r="J460" s="29">
        <f t="shared" si="202"/>
        <v>-0.1421722222222222</v>
      </c>
      <c r="K460" s="49">
        <f t="shared" si="203"/>
        <v>-4.9527777777777782E-2</v>
      </c>
      <c r="L460" s="30"/>
      <c r="M460" s="38">
        <f t="shared" si="199"/>
        <v>0.92263672026726673</v>
      </c>
      <c r="N460" s="38">
        <f t="shared" si="195"/>
        <v>3.3250000000000002</v>
      </c>
      <c r="R460" s="13"/>
    </row>
    <row r="461" spans="1:18">
      <c r="A461">
        <v>460</v>
      </c>
      <c r="B461" s="3">
        <v>-0.21970000000000001</v>
      </c>
      <c r="G461" s="29">
        <f t="shared" si="200"/>
        <v>974.44585964678731</v>
      </c>
      <c r="H461" s="29">
        <f t="shared" si="200"/>
        <v>975.5067135242648</v>
      </c>
      <c r="I461" s="29">
        <f t="shared" si="201"/>
        <v>-0.1545</v>
      </c>
      <c r="J461" s="29">
        <f t="shared" si="202"/>
        <v>-0.15382962962962962</v>
      </c>
      <c r="K461" s="49">
        <f t="shared" si="203"/>
        <v>-6.7037037037037672E-4</v>
      </c>
      <c r="L461" s="30"/>
      <c r="M461" s="38">
        <f t="shared" si="199"/>
        <v>0.45887672388764739</v>
      </c>
      <c r="N461" s="38">
        <f t="shared" si="195"/>
        <v>3.3250000000000002</v>
      </c>
      <c r="R461" s="13"/>
    </row>
    <row r="462" spans="1:18">
      <c r="A462">
        <v>461</v>
      </c>
      <c r="B462" s="3">
        <v>-0.27160000000000001</v>
      </c>
      <c r="G462" s="29">
        <f t="shared" si="200"/>
        <v>976.56756740174217</v>
      </c>
      <c r="H462" s="29">
        <f t="shared" si="200"/>
        <v>977.62842127921965</v>
      </c>
      <c r="I462" s="29">
        <f t="shared" si="201"/>
        <v>1.77E-2</v>
      </c>
      <c r="J462" s="29">
        <f t="shared" si="202"/>
        <v>-0.12617407407407408</v>
      </c>
      <c r="K462" s="49">
        <f t="shared" si="203"/>
        <v>0.14387407407407407</v>
      </c>
      <c r="L462" s="30"/>
      <c r="M462" s="38">
        <f t="shared" si="199"/>
        <v>-0.21959679144568811</v>
      </c>
      <c r="N462" s="38">
        <f t="shared" si="195"/>
        <v>3.3250000000000002</v>
      </c>
      <c r="R462" s="13"/>
    </row>
    <row r="463" spans="1:18">
      <c r="A463">
        <v>462</v>
      </c>
      <c r="B463" s="3">
        <v>-0.36859999999999998</v>
      </c>
      <c r="G463" s="29">
        <f t="shared" si="200"/>
        <v>978.68927515669702</v>
      </c>
      <c r="H463" s="29">
        <f t="shared" si="200"/>
        <v>979.75012903417451</v>
      </c>
      <c r="I463" s="29">
        <f t="shared" si="201"/>
        <v>-0.26995000000000002</v>
      </c>
      <c r="J463" s="29">
        <f t="shared" si="202"/>
        <v>-9.1707407407407404E-2</v>
      </c>
      <c r="K463" s="49">
        <f t="shared" si="203"/>
        <v>-0.17824259259259262</v>
      </c>
      <c r="L463" s="30"/>
      <c r="M463" s="38">
        <f t="shared" si="199"/>
        <v>-0.79531852751517362</v>
      </c>
      <c r="N463" s="38">
        <f t="shared" si="195"/>
        <v>3.3250000000000002</v>
      </c>
      <c r="R463" s="13"/>
    </row>
    <row r="464" spans="1:18">
      <c r="A464">
        <v>463</v>
      </c>
      <c r="B464" s="3">
        <v>-0.51190000000000002</v>
      </c>
      <c r="G464" s="29">
        <f t="shared" si="200"/>
        <v>980.81098291165188</v>
      </c>
      <c r="H464" s="29">
        <f t="shared" si="200"/>
        <v>981.87183678912936</v>
      </c>
      <c r="I464" s="29">
        <f t="shared" si="201"/>
        <v>-0.15504999999999999</v>
      </c>
      <c r="J464" s="29">
        <f t="shared" si="202"/>
        <v>-4.134074074074074E-2</v>
      </c>
      <c r="K464" s="49">
        <f t="shared" si="203"/>
        <v>-0.11370925925925926</v>
      </c>
      <c r="L464" s="30"/>
      <c r="M464" s="38">
        <f t="shared" si="199"/>
        <v>-0.99890188557934989</v>
      </c>
      <c r="N464" s="38">
        <f t="shared" ref="N464:N527" si="204">N463</f>
        <v>3.3250000000000002</v>
      </c>
      <c r="R464" s="13"/>
    </row>
    <row r="465" spans="1:18">
      <c r="A465">
        <v>464</v>
      </c>
      <c r="B465" s="3">
        <v>-0.56169999999999998</v>
      </c>
      <c r="G465" s="29">
        <f t="shared" si="200"/>
        <v>982.93269066660673</v>
      </c>
      <c r="H465" s="29">
        <f t="shared" si="200"/>
        <v>983.99354454408422</v>
      </c>
      <c r="I465" s="29">
        <f t="shared" si="201"/>
        <v>-7.0266666666666672E-2</v>
      </c>
      <c r="J465" s="29">
        <f t="shared" si="202"/>
        <v>-8.4240740740740803E-3</v>
      </c>
      <c r="K465" s="49">
        <f t="shared" si="203"/>
        <v>-6.1842592592592588E-2</v>
      </c>
      <c r="L465" s="30"/>
      <c r="M465" s="38">
        <f t="shared" si="199"/>
        <v>-0.7350879498231061</v>
      </c>
      <c r="N465" s="38">
        <f t="shared" si="204"/>
        <v>3.3250000000000002</v>
      </c>
      <c r="R465" s="13"/>
    </row>
    <row r="466" spans="1:18">
      <c r="A466">
        <v>465</v>
      </c>
      <c r="B466" s="3">
        <v>-0.51300000000000001</v>
      </c>
      <c r="G466" s="29">
        <f t="shared" si="200"/>
        <v>985.05439842156159</v>
      </c>
      <c r="H466" s="29">
        <f t="shared" si="200"/>
        <v>986.11525229903907</v>
      </c>
      <c r="I466" s="29">
        <f t="shared" si="201"/>
        <v>9.5599999999999991E-2</v>
      </c>
      <c r="J466" s="29">
        <f t="shared" si="202"/>
        <v>-1.8096296296296291E-2</v>
      </c>
      <c r="K466" s="49">
        <f t="shared" si="203"/>
        <v>0.11369629629629628</v>
      </c>
      <c r="L466" s="30"/>
      <c r="M466" s="38">
        <f t="shared" si="199"/>
        <v>-0.12731819275203307</v>
      </c>
      <c r="N466" s="38">
        <f t="shared" si="204"/>
        <v>3.3250000000000002</v>
      </c>
      <c r="R466" s="13"/>
    </row>
    <row r="467" spans="1:18">
      <c r="A467">
        <v>466</v>
      </c>
      <c r="B467" s="3">
        <v>-0.51619999999999999</v>
      </c>
      <c r="G467" s="29">
        <f t="shared" si="200"/>
        <v>987.17610617651644</v>
      </c>
      <c r="H467" s="29">
        <f t="shared" si="200"/>
        <v>988.23696005399393</v>
      </c>
      <c r="I467" s="29">
        <f t="shared" si="201"/>
        <v>0.16980000000000001</v>
      </c>
      <c r="J467" s="29">
        <f t="shared" si="202"/>
        <v>-3.0596296296296295E-2</v>
      </c>
      <c r="K467" s="49">
        <f t="shared" si="203"/>
        <v>0.20039629629629629</v>
      </c>
      <c r="L467" s="30"/>
      <c r="M467" s="38">
        <f t="shared" si="199"/>
        <v>0.54002516169182113</v>
      </c>
      <c r="N467" s="38">
        <f t="shared" si="204"/>
        <v>3.3250000000000002</v>
      </c>
      <c r="R467" s="13"/>
    </row>
    <row r="468" spans="1:18">
      <c r="A468">
        <v>467</v>
      </c>
      <c r="B468" s="3">
        <v>-0.54749999999999999</v>
      </c>
      <c r="G468" s="29">
        <f t="shared" ref="G468:H483" si="205">G467+2.1217077549548</f>
        <v>989.2978139314713</v>
      </c>
      <c r="H468" s="29">
        <f t="shared" si="205"/>
        <v>990.35866780894878</v>
      </c>
      <c r="I468" s="29">
        <f t="shared" si="201"/>
        <v>0.18630000000000002</v>
      </c>
      <c r="J468" s="29">
        <f t="shared" si="202"/>
        <v>-5.1851851851851397E-4</v>
      </c>
      <c r="K468" s="49">
        <f t="shared" si="203"/>
        <v>0.18681851851851852</v>
      </c>
      <c r="L468" s="30"/>
      <c r="M468" s="38">
        <f t="shared" si="199"/>
        <v>0.95468474126888148</v>
      </c>
      <c r="N468" s="38">
        <f t="shared" si="204"/>
        <v>3.3250000000000002</v>
      </c>
      <c r="R468" s="13"/>
    </row>
    <row r="469" spans="1:18">
      <c r="A469">
        <v>468</v>
      </c>
      <c r="B469" s="3">
        <v>-0.50839999999999996</v>
      </c>
      <c r="G469" s="29">
        <f t="shared" si="205"/>
        <v>991.41952168642615</v>
      </c>
      <c r="H469" s="29">
        <f t="shared" si="205"/>
        <v>992.48037556390364</v>
      </c>
      <c r="I469" s="29">
        <f t="shared" si="201"/>
        <v>0.10455</v>
      </c>
      <c r="J469" s="29">
        <f t="shared" si="202"/>
        <v>7.4944444444444442E-3</v>
      </c>
      <c r="K469" s="49">
        <f t="shared" si="203"/>
        <v>9.7055555555555562E-2</v>
      </c>
      <c r="L469" s="30"/>
      <c r="M469" s="38">
        <f t="shared" si="199"/>
        <v>0.92263672026720922</v>
      </c>
      <c r="N469" s="38">
        <f t="shared" si="204"/>
        <v>3.3250000000000002</v>
      </c>
      <c r="R469" s="13"/>
    </row>
    <row r="470" spans="1:18">
      <c r="A470">
        <v>469</v>
      </c>
      <c r="B470" s="3">
        <v>-0.45069999999999999</v>
      </c>
      <c r="G470" s="29">
        <f t="shared" si="205"/>
        <v>993.54122944138101</v>
      </c>
      <c r="H470" s="29">
        <f t="shared" si="205"/>
        <v>994.60208331885849</v>
      </c>
      <c r="I470" s="29">
        <f t="shared" si="201"/>
        <v>-0.24154999999999999</v>
      </c>
      <c r="J470" s="29">
        <f t="shared" si="202"/>
        <v>3.2296296296296348E-3</v>
      </c>
      <c r="K470" s="49">
        <f t="shared" si="203"/>
        <v>-0.24477962962962962</v>
      </c>
      <c r="L470" s="30"/>
      <c r="M470" s="38">
        <f t="shared" si="199"/>
        <v>0.45887672388746453</v>
      </c>
      <c r="N470" s="38">
        <f t="shared" si="204"/>
        <v>3.3250000000000002</v>
      </c>
      <c r="R470" s="13"/>
    </row>
    <row r="471" spans="1:18">
      <c r="A471">
        <v>470</v>
      </c>
      <c r="B471" s="3">
        <v>-0.42470000000000002</v>
      </c>
      <c r="G471" s="29">
        <f t="shared" si="205"/>
        <v>995.66293719633586</v>
      </c>
      <c r="H471" s="29">
        <f t="shared" si="205"/>
        <v>996.72379107381335</v>
      </c>
      <c r="I471" s="29">
        <f t="shared" si="201"/>
        <v>-9.4799999999999995E-2</v>
      </c>
      <c r="J471" s="29">
        <f t="shared" si="202"/>
        <v>-2.8120370370370368E-2</v>
      </c>
      <c r="K471" s="49">
        <f t="shared" si="203"/>
        <v>-6.667962962962963E-2</v>
      </c>
      <c r="L471" s="30"/>
      <c r="M471" s="38">
        <f t="shared" si="199"/>
        <v>-0.21959679144588889</v>
      </c>
      <c r="N471" s="38">
        <f t="shared" si="204"/>
        <v>3.3250000000000002</v>
      </c>
      <c r="R471" s="13"/>
    </row>
    <row r="472" spans="1:18">
      <c r="A472">
        <v>471</v>
      </c>
      <c r="B472" s="3">
        <v>-0.4259</v>
      </c>
      <c r="G472" s="29">
        <f t="shared" si="205"/>
        <v>997.78464495129072</v>
      </c>
      <c r="H472" s="29">
        <f t="shared" si="205"/>
        <v>998.8454988287682</v>
      </c>
      <c r="I472" s="29">
        <f t="shared" si="201"/>
        <v>7.499999999999998E-4</v>
      </c>
      <c r="J472" s="29">
        <f t="shared" si="202"/>
        <v>-3.6092592592592593E-2</v>
      </c>
      <c r="K472" s="49">
        <f t="shared" si="203"/>
        <v>3.6842592592592593E-2</v>
      </c>
      <c r="L472" s="30"/>
      <c r="M472" s="38">
        <f t="shared" si="199"/>
        <v>-0.79531852751522947</v>
      </c>
      <c r="N472" s="38">
        <f t="shared" si="204"/>
        <v>3.3250000000000002</v>
      </c>
      <c r="R472" s="13"/>
    </row>
    <row r="473" spans="1:18">
      <c r="A473">
        <v>472</v>
      </c>
      <c r="B473" s="3">
        <v>-0.43680000000000002</v>
      </c>
      <c r="G473" s="29">
        <f t="shared" si="205"/>
        <v>999.90635270624557</v>
      </c>
      <c r="H473" s="29">
        <f t="shared" si="205"/>
        <v>1000.9672065837231</v>
      </c>
      <c r="I473" s="29">
        <f t="shared" si="201"/>
        <v>-8.2933333333333345E-2</v>
      </c>
      <c r="J473" s="29">
        <f t="shared" si="202"/>
        <v>-5.9542592592592598E-2</v>
      </c>
      <c r="K473" s="49">
        <f t="shared" si="203"/>
        <v>-2.3390740740740747E-2</v>
      </c>
      <c r="L473" s="30"/>
      <c r="M473" s="38">
        <f t="shared" si="199"/>
        <v>-0.9989018855793429</v>
      </c>
      <c r="N473" s="38">
        <f t="shared" si="204"/>
        <v>3.3250000000000002</v>
      </c>
      <c r="R473" s="13"/>
    </row>
    <row r="474" spans="1:18">
      <c r="A474">
        <v>473</v>
      </c>
      <c r="B474" s="3">
        <v>-0.4703</v>
      </c>
      <c r="G474" s="29">
        <f t="shared" si="205"/>
        <v>1002.0280604612004</v>
      </c>
      <c r="H474" s="29">
        <f t="shared" si="205"/>
        <v>1003.0889143386779</v>
      </c>
      <c r="I474" s="29">
        <f t="shared" si="201"/>
        <v>-0.10865</v>
      </c>
      <c r="J474" s="29">
        <f t="shared" si="202"/>
        <v>-7.032037037037038E-2</v>
      </c>
      <c r="K474" s="49">
        <f t="shared" si="203"/>
        <v>-3.8329629629629616E-2</v>
      </c>
      <c r="L474" s="30"/>
      <c r="M474" s="38">
        <f t="shared" si="199"/>
        <v>-0.73508794982296655</v>
      </c>
      <c r="N474" s="38">
        <f t="shared" si="204"/>
        <v>3.3250000000000002</v>
      </c>
      <c r="R474" s="13"/>
    </row>
    <row r="475" spans="1:18">
      <c r="A475">
        <v>474</v>
      </c>
      <c r="B475" s="3">
        <v>-0.49359999999999998</v>
      </c>
      <c r="G475" s="29">
        <f t="shared" si="205"/>
        <v>1004.1497682161553</v>
      </c>
      <c r="H475" s="29">
        <f t="shared" si="205"/>
        <v>1005.2106220936328</v>
      </c>
      <c r="I475" s="29">
        <f t="shared" si="201"/>
        <v>-0.18654999999999999</v>
      </c>
      <c r="J475" s="29">
        <f t="shared" si="202"/>
        <v>-5.199259259259259E-2</v>
      </c>
      <c r="K475" s="49">
        <f t="shared" si="203"/>
        <v>-0.1345574074074074</v>
      </c>
      <c r="L475" s="30"/>
      <c r="M475" s="38">
        <f t="shared" si="199"/>
        <v>-0.12731819275188533</v>
      </c>
      <c r="N475" s="38">
        <f t="shared" si="204"/>
        <v>3.3250000000000002</v>
      </c>
      <c r="R475" s="13"/>
    </row>
    <row r="476" spans="1:18">
      <c r="A476">
        <v>475</v>
      </c>
      <c r="B476" s="3">
        <v>-0.42920000000000003</v>
      </c>
      <c r="G476" s="29">
        <f t="shared" si="205"/>
        <v>1006.2714759711101</v>
      </c>
      <c r="H476" s="29">
        <f t="shared" si="205"/>
        <v>1007.3323298485876</v>
      </c>
      <c r="I476" s="29">
        <f t="shared" si="201"/>
        <v>9.8049999999999998E-2</v>
      </c>
      <c r="J476" s="29">
        <f t="shared" si="202"/>
        <v>-2.1537037037037035E-2</v>
      </c>
      <c r="K476" s="49">
        <f t="shared" si="203"/>
        <v>0.11958703703703703</v>
      </c>
      <c r="L476" s="30"/>
      <c r="M476" s="38">
        <f t="shared" si="199"/>
        <v>0.54002516169189863</v>
      </c>
      <c r="N476" s="38">
        <f t="shared" si="204"/>
        <v>3.3250000000000002</v>
      </c>
      <c r="R476" s="13"/>
    </row>
    <row r="477" spans="1:18">
      <c r="A477">
        <v>476</v>
      </c>
      <c r="B477" s="3">
        <v>-0.36409999999999998</v>
      </c>
      <c r="G477" s="29">
        <f t="shared" si="205"/>
        <v>1008.393183726065</v>
      </c>
      <c r="H477" s="29">
        <f t="shared" si="205"/>
        <v>1009.4540376035425</v>
      </c>
      <c r="I477" s="29">
        <f t="shared" si="201"/>
        <v>-2.4750000000000001E-2</v>
      </c>
      <c r="J477" s="29">
        <f t="shared" si="202"/>
        <v>5.7962962962963057E-4</v>
      </c>
      <c r="K477" s="49">
        <f t="shared" si="203"/>
        <v>-2.5329629629629632E-2</v>
      </c>
      <c r="L477" s="30"/>
      <c r="M477" s="38">
        <f t="shared" si="199"/>
        <v>0.95468474126894276</v>
      </c>
      <c r="N477" s="38">
        <f t="shared" si="204"/>
        <v>3.3250000000000002</v>
      </c>
      <c r="R477" s="13"/>
    </row>
    <row r="478" spans="1:18">
      <c r="A478">
        <v>477</v>
      </c>
      <c r="B478" s="3">
        <v>-0.35449999999999998</v>
      </c>
      <c r="G478" s="29">
        <f t="shared" si="205"/>
        <v>1010.5148914810198</v>
      </c>
      <c r="H478" s="29">
        <f t="shared" si="205"/>
        <v>1011.5757453584973</v>
      </c>
      <c r="I478" s="29">
        <f t="shared" si="201"/>
        <v>7.5500000000000003E-3</v>
      </c>
      <c r="J478" s="29">
        <f t="shared" si="202"/>
        <v>1.032222222222222E-2</v>
      </c>
      <c r="K478" s="49">
        <f t="shared" si="203"/>
        <v>-2.7722222222222202E-3</v>
      </c>
      <c r="L478" s="30"/>
      <c r="M478" s="38">
        <f t="shared" si="199"/>
        <v>0.92263672026712984</v>
      </c>
      <c r="N478" s="38">
        <f t="shared" si="204"/>
        <v>3.3250000000000002</v>
      </c>
      <c r="R478" s="13"/>
    </row>
    <row r="479" spans="1:18">
      <c r="A479">
        <v>478</v>
      </c>
      <c r="B479" s="3">
        <v>-0.37209999999999999</v>
      </c>
      <c r="G479" s="29">
        <f t="shared" si="205"/>
        <v>1012.6365992359747</v>
      </c>
      <c r="H479" s="29">
        <f t="shared" si="205"/>
        <v>1013.6974531134522</v>
      </c>
      <c r="I479" s="29">
        <f t="shared" si="201"/>
        <v>-7.6600000000000001E-2</v>
      </c>
      <c r="J479" s="29">
        <f t="shared" si="202"/>
        <v>2.2511111111111114E-2</v>
      </c>
      <c r="K479" s="49">
        <f t="shared" si="203"/>
        <v>-9.9111111111111122E-2</v>
      </c>
      <c r="L479" s="30"/>
      <c r="M479" s="38">
        <f t="shared" si="199"/>
        <v>0.45887672388738271</v>
      </c>
      <c r="N479" s="38">
        <f t="shared" si="204"/>
        <v>3.3250000000000002</v>
      </c>
      <c r="R479" s="13"/>
    </row>
    <row r="480" spans="1:18">
      <c r="A480">
        <v>479</v>
      </c>
      <c r="B480" s="3">
        <v>-0.38269999999999998</v>
      </c>
      <c r="G480" s="29">
        <f t="shared" si="205"/>
        <v>1014.7583069909296</v>
      </c>
      <c r="H480" s="29">
        <f t="shared" si="205"/>
        <v>1015.819160868407</v>
      </c>
      <c r="I480" s="29">
        <f t="shared" si="201"/>
        <v>0.17930000000000001</v>
      </c>
      <c r="J480" s="29">
        <f t="shared" si="202"/>
        <v>4.7855555555555554E-2</v>
      </c>
      <c r="K480" s="49">
        <f t="shared" si="203"/>
        <v>0.13144444444444447</v>
      </c>
      <c r="L480" s="30"/>
      <c r="M480" s="38">
        <f t="shared" si="199"/>
        <v>-0.21959679144603422</v>
      </c>
      <c r="N480" s="38">
        <f t="shared" si="204"/>
        <v>3.3250000000000002</v>
      </c>
      <c r="R480" s="13"/>
    </row>
    <row r="481" spans="1:18">
      <c r="A481">
        <v>480</v>
      </c>
      <c r="B481" s="3">
        <v>-0.36299999999999999</v>
      </c>
      <c r="G481" s="29">
        <f t="shared" si="205"/>
        <v>1016.8800147458844</v>
      </c>
      <c r="H481" s="29">
        <f t="shared" si="205"/>
        <v>1017.9408686233619</v>
      </c>
      <c r="I481" s="29">
        <f t="shared" si="201"/>
        <v>0.19980000000000001</v>
      </c>
      <c r="J481" s="29">
        <f t="shared" si="202"/>
        <v>3.217222222222222E-2</v>
      </c>
      <c r="K481" s="49">
        <f t="shared" si="203"/>
        <v>0.16762777777777779</v>
      </c>
      <c r="L481" s="30"/>
      <c r="M481" s="38">
        <f t="shared" si="199"/>
        <v>-0.79531852751535415</v>
      </c>
      <c r="N481" s="38">
        <f t="shared" si="204"/>
        <v>3.3250000000000002</v>
      </c>
      <c r="R481" s="13"/>
    </row>
    <row r="482" spans="1:18">
      <c r="A482">
        <v>481</v>
      </c>
      <c r="B482" s="3">
        <v>-0.377</v>
      </c>
      <c r="G482" s="29">
        <f t="shared" si="205"/>
        <v>1019.0017225008393</v>
      </c>
      <c r="H482" s="29">
        <f t="shared" si="205"/>
        <v>1020.0625763783167</v>
      </c>
      <c r="I482" s="29">
        <f t="shared" si="201"/>
        <v>4.7500000000000007E-3</v>
      </c>
      <c r="J482" s="29">
        <f t="shared" si="202"/>
        <v>4.4116666666666665E-2</v>
      </c>
      <c r="K482" s="49">
        <f t="shared" si="203"/>
        <v>-3.9366666666666661E-2</v>
      </c>
      <c r="L482" s="30"/>
      <c r="M482" s="38">
        <f t="shared" si="199"/>
        <v>-0.9989018855793359</v>
      </c>
      <c r="N482" s="38">
        <f t="shared" si="204"/>
        <v>3.3250000000000002</v>
      </c>
      <c r="R482" s="13"/>
    </row>
    <row r="483" spans="1:18">
      <c r="A483">
        <v>482</v>
      </c>
      <c r="B483" s="3">
        <v>-0.41210000000000002</v>
      </c>
      <c r="G483" s="29">
        <f t="shared" si="205"/>
        <v>1021.1234302557941</v>
      </c>
      <c r="H483" s="29">
        <f t="shared" si="205"/>
        <v>1022.1842841332716</v>
      </c>
      <c r="I483" s="29">
        <f t="shared" si="201"/>
        <v>1.0500000000000023E-3</v>
      </c>
      <c r="J483" s="29">
        <f t="shared" si="202"/>
        <v>5.2211111111111111E-2</v>
      </c>
      <c r="K483" s="49">
        <f t="shared" si="203"/>
        <v>-5.1161111111111109E-2</v>
      </c>
      <c r="L483" s="30"/>
      <c r="M483" s="38">
        <f t="shared" si="199"/>
        <v>-0.73508794982286552</v>
      </c>
      <c r="N483" s="38">
        <f t="shared" si="204"/>
        <v>3.3250000000000002</v>
      </c>
      <c r="R483" s="13"/>
    </row>
    <row r="484" spans="1:18">
      <c r="A484">
        <v>483</v>
      </c>
      <c r="B484" s="3">
        <v>-0.40450000000000003</v>
      </c>
      <c r="G484" s="29">
        <f t="shared" ref="G484:H499" si="206">G483+2.1217077549548</f>
        <v>1023.245138010749</v>
      </c>
      <c r="H484" s="29">
        <f t="shared" si="206"/>
        <v>1024.3059918882263</v>
      </c>
      <c r="I484" s="29">
        <f t="shared" si="201"/>
        <v>4.1549999999999997E-2</v>
      </c>
      <c r="J484" s="29">
        <f t="shared" si="202"/>
        <v>5.0733333333333332E-2</v>
      </c>
      <c r="K484" s="49">
        <f t="shared" si="203"/>
        <v>-9.183333333333335E-3</v>
      </c>
      <c r="L484" s="30"/>
      <c r="M484" s="38">
        <f t="shared" si="199"/>
        <v>-0.12731819275173756</v>
      </c>
      <c r="N484" s="38">
        <f t="shared" si="204"/>
        <v>3.3250000000000002</v>
      </c>
      <c r="R484" s="13"/>
    </row>
    <row r="485" spans="1:18">
      <c r="A485">
        <v>484</v>
      </c>
      <c r="B485" s="3">
        <v>-0.39589999999999997</v>
      </c>
      <c r="G485" s="29">
        <f t="shared" si="206"/>
        <v>1025.3668457657038</v>
      </c>
      <c r="H485" s="29">
        <f t="shared" si="206"/>
        <v>1026.4276996431811</v>
      </c>
      <c r="I485" s="29">
        <f t="shared" si="201"/>
        <v>-4.3099999999999999E-2</v>
      </c>
      <c r="J485" s="29">
        <f t="shared" si="202"/>
        <v>1.0838888888888886E-2</v>
      </c>
      <c r="K485" s="49">
        <f t="shared" si="203"/>
        <v>-5.3938888888888883E-2</v>
      </c>
      <c r="L485" s="30"/>
      <c r="M485" s="38">
        <f t="shared" si="199"/>
        <v>0.54002516169202408</v>
      </c>
      <c r="N485" s="38">
        <f t="shared" si="204"/>
        <v>3.3250000000000002</v>
      </c>
      <c r="R485" s="13"/>
    </row>
    <row r="486" spans="1:18">
      <c r="A486">
        <v>485</v>
      </c>
      <c r="B486" s="3">
        <v>-0.44750000000000001</v>
      </c>
      <c r="G486" s="29">
        <f t="shared" si="206"/>
        <v>1027.4885535206586</v>
      </c>
      <c r="H486" s="29">
        <f t="shared" si="206"/>
        <v>1028.5494073981358</v>
      </c>
      <c r="I486" s="29">
        <f t="shared" si="201"/>
        <v>8.2750000000000004E-2</v>
      </c>
      <c r="J486" s="29">
        <f t="shared" si="202"/>
        <v>-2.2057407407407408E-2</v>
      </c>
      <c r="K486" s="49">
        <f t="shared" si="203"/>
        <v>0.1048074074074074</v>
      </c>
      <c r="L486" s="30"/>
      <c r="M486" s="38">
        <f t="shared" si="199"/>
        <v>0.95468474126895331</v>
      </c>
      <c r="N486" s="38">
        <f t="shared" si="204"/>
        <v>3.3250000000000002</v>
      </c>
      <c r="R486" s="13"/>
    </row>
    <row r="487" spans="1:18">
      <c r="A487">
        <v>486</v>
      </c>
      <c r="B487" s="3">
        <v>-0.50639999999999996</v>
      </c>
      <c r="G487" s="29">
        <f t="shared" si="206"/>
        <v>1029.6102612756133</v>
      </c>
      <c r="H487" s="29">
        <f t="shared" si="206"/>
        <v>1030.6711151530906</v>
      </c>
      <c r="I487" s="29">
        <f t="shared" si="201"/>
        <v>8.0399999999999999E-2</v>
      </c>
      <c r="J487" s="29">
        <f t="shared" si="202"/>
        <v>-2.435185185185185E-2</v>
      </c>
      <c r="K487" s="49">
        <f t="shared" si="203"/>
        <v>0.10475185185185185</v>
      </c>
      <c r="L487" s="30"/>
      <c r="M487" s="38">
        <f t="shared" si="199"/>
        <v>0.92263672026711629</v>
      </c>
      <c r="N487" s="38">
        <f t="shared" si="204"/>
        <v>3.3250000000000002</v>
      </c>
      <c r="R487" s="13"/>
    </row>
    <row r="488" spans="1:18">
      <c r="A488">
        <v>487</v>
      </c>
      <c r="B488" s="3">
        <v>-0.52239999999999998</v>
      </c>
      <c r="G488" s="29">
        <f t="shared" si="206"/>
        <v>1031.7319690305681</v>
      </c>
      <c r="H488" s="29">
        <f t="shared" si="206"/>
        <v>1032.7928229080453</v>
      </c>
      <c r="I488" s="29">
        <f t="shared" si="201"/>
        <v>-8.9899999999999994E-2</v>
      </c>
      <c r="J488" s="29">
        <f t="shared" si="202"/>
        <v>-2.1185185185185189E-2</v>
      </c>
      <c r="K488" s="49">
        <f t="shared" si="203"/>
        <v>-6.8714814814814812E-2</v>
      </c>
      <c r="L488" s="30"/>
      <c r="M488" s="38">
        <f t="shared" si="199"/>
        <v>0.45887672388740186</v>
      </c>
      <c r="N488" s="38">
        <f t="shared" si="204"/>
        <v>3.3250000000000002</v>
      </c>
      <c r="R488" s="13"/>
    </row>
    <row r="489" spans="1:18">
      <c r="A489">
        <v>488</v>
      </c>
      <c r="B489" s="3">
        <v>-0.53320000000000001</v>
      </c>
      <c r="G489" s="29">
        <f t="shared" si="206"/>
        <v>1033.8536767855228</v>
      </c>
      <c r="H489" s="29">
        <f t="shared" si="206"/>
        <v>1034.9145306630001</v>
      </c>
      <c r="I489" s="29">
        <f t="shared" si="201"/>
        <v>-0.17975000000000002</v>
      </c>
      <c r="J489" s="29">
        <f t="shared" si="202"/>
        <v>-5.4068518518518523E-2</v>
      </c>
      <c r="K489" s="49">
        <f t="shared" si="203"/>
        <v>-0.12568148148148151</v>
      </c>
      <c r="L489" s="30"/>
      <c r="M489" s="38">
        <f t="shared" si="199"/>
        <v>-0.21959679144601318</v>
      </c>
      <c r="N489" s="38">
        <f t="shared" si="204"/>
        <v>3.3250000000000002</v>
      </c>
      <c r="R489" s="13"/>
    </row>
    <row r="490" spans="1:18">
      <c r="A490">
        <v>489</v>
      </c>
      <c r="B490" s="3">
        <v>-0.50249999999999995</v>
      </c>
      <c r="G490" s="29">
        <f t="shared" si="206"/>
        <v>1035.9753845404775</v>
      </c>
      <c r="H490" s="29">
        <f t="shared" si="206"/>
        <v>1037.0362384179548</v>
      </c>
      <c r="I490" s="29">
        <f t="shared" si="201"/>
        <v>-9.6266666666666667E-2</v>
      </c>
      <c r="J490" s="29">
        <f t="shared" si="202"/>
        <v>-6.1874074074074067E-2</v>
      </c>
      <c r="K490" s="49">
        <f t="shared" si="203"/>
        <v>-3.43925925925926E-2</v>
      </c>
      <c r="L490" s="30"/>
      <c r="M490" s="38">
        <f t="shared" si="199"/>
        <v>-0.79531852751527221</v>
      </c>
      <c r="N490" s="38">
        <f t="shared" si="204"/>
        <v>3.3250000000000002</v>
      </c>
      <c r="R490" s="13"/>
    </row>
    <row r="491" spans="1:18">
      <c r="A491">
        <v>490</v>
      </c>
      <c r="B491" s="3">
        <v>-0.47920000000000001</v>
      </c>
      <c r="G491" s="29">
        <f t="shared" si="206"/>
        <v>1038.0970922954323</v>
      </c>
      <c r="H491" s="29">
        <f t="shared" si="206"/>
        <v>1039.1579461729095</v>
      </c>
      <c r="I491" s="29">
        <f t="shared" si="201"/>
        <v>-1.5900000000000001E-2</v>
      </c>
      <c r="J491" s="29">
        <f t="shared" si="202"/>
        <v>-9.9024074074074084E-2</v>
      </c>
      <c r="K491" s="49">
        <f t="shared" si="203"/>
        <v>8.3124074074074086E-2</v>
      </c>
      <c r="L491" s="30"/>
      <c r="M491" s="38">
        <f t="shared" si="199"/>
        <v>-0.99890188557933957</v>
      </c>
      <c r="N491" s="38">
        <f t="shared" si="204"/>
        <v>3.3250000000000002</v>
      </c>
      <c r="R491" s="13"/>
    </row>
    <row r="492" spans="1:18">
      <c r="A492">
        <v>491</v>
      </c>
      <c r="B492" s="3">
        <v>-0.45400000000000001</v>
      </c>
      <c r="G492" s="29">
        <f t="shared" si="206"/>
        <v>1040.218800050387</v>
      </c>
      <c r="H492" s="29">
        <f t="shared" si="206"/>
        <v>1041.2796539278643</v>
      </c>
      <c r="I492" s="29">
        <f t="shared" si="201"/>
        <v>2.9550000000000003E-2</v>
      </c>
      <c r="J492" s="29">
        <f t="shared" si="202"/>
        <v>-0.13592962962962962</v>
      </c>
      <c r="K492" s="49">
        <f t="shared" si="203"/>
        <v>0.16547962962962962</v>
      </c>
      <c r="L492" s="30"/>
      <c r="M492" s="38">
        <f t="shared" si="199"/>
        <v>-0.73508794982299575</v>
      </c>
      <c r="N492" s="38">
        <f t="shared" si="204"/>
        <v>3.3250000000000002</v>
      </c>
      <c r="R492" s="13"/>
    </row>
    <row r="493" spans="1:18">
      <c r="A493">
        <v>492</v>
      </c>
      <c r="B493" s="3">
        <v>-0.36940000000000001</v>
      </c>
      <c r="G493" s="29">
        <f t="shared" si="206"/>
        <v>1042.3405078053418</v>
      </c>
      <c r="H493" s="29">
        <f t="shared" si="206"/>
        <v>1043.401361682819</v>
      </c>
      <c r="I493" s="29">
        <f t="shared" si="201"/>
        <v>-0.25440000000000002</v>
      </c>
      <c r="J493" s="29">
        <f t="shared" si="202"/>
        <v>-0.14225740740740739</v>
      </c>
      <c r="K493" s="49">
        <f t="shared" si="203"/>
        <v>-0.11214259259259263</v>
      </c>
      <c r="L493" s="30"/>
      <c r="M493" s="38">
        <f t="shared" si="199"/>
        <v>-0.1273181927519281</v>
      </c>
      <c r="N493" s="38">
        <f t="shared" si="204"/>
        <v>3.3250000000000002</v>
      </c>
      <c r="R493" s="13"/>
    </row>
    <row r="494" spans="1:18">
      <c r="A494">
        <v>493</v>
      </c>
      <c r="B494" s="3">
        <v>-0.32819999999999999</v>
      </c>
      <c r="G494" s="29">
        <f t="shared" si="206"/>
        <v>1044.4622155602965</v>
      </c>
      <c r="H494" s="29">
        <f t="shared" si="206"/>
        <v>1045.5230694377738</v>
      </c>
      <c r="I494" s="29">
        <f t="shared" si="201"/>
        <v>-0.11335000000000001</v>
      </c>
      <c r="J494" s="29">
        <f t="shared" si="202"/>
        <v>-0.14839999999999998</v>
      </c>
      <c r="K494" s="49">
        <f t="shared" si="203"/>
        <v>3.504999999999997E-2</v>
      </c>
      <c r="L494" s="30"/>
      <c r="M494" s="38">
        <f t="shared" si="199"/>
        <v>0.54002516169186243</v>
      </c>
      <c r="N494" s="38">
        <f t="shared" si="204"/>
        <v>3.3250000000000002</v>
      </c>
      <c r="R494" s="13"/>
    </row>
    <row r="495" spans="1:18">
      <c r="A495">
        <v>494</v>
      </c>
      <c r="B495" s="3">
        <v>-0.313</v>
      </c>
      <c r="G495" s="29">
        <f t="shared" si="206"/>
        <v>1046.5839233152512</v>
      </c>
      <c r="H495" s="29">
        <f t="shared" si="206"/>
        <v>1047.6447771927285</v>
      </c>
      <c r="I495" s="29">
        <f t="shared" si="201"/>
        <v>-0.25159999999999999</v>
      </c>
      <c r="J495" s="29">
        <f t="shared" si="202"/>
        <v>-0.16182037037037036</v>
      </c>
      <c r="K495" s="49">
        <f t="shared" si="203"/>
        <v>-8.9779629629629626E-2</v>
      </c>
      <c r="L495" s="30"/>
      <c r="M495" s="38">
        <f t="shared" si="199"/>
        <v>0.95468474126889613</v>
      </c>
      <c r="N495" s="38">
        <f t="shared" si="204"/>
        <v>3.3250000000000002</v>
      </c>
      <c r="R495" s="13"/>
    </row>
    <row r="496" spans="1:18">
      <c r="A496">
        <v>495</v>
      </c>
      <c r="B496" s="3">
        <v>-0.29120000000000001</v>
      </c>
      <c r="G496" s="29">
        <f t="shared" si="206"/>
        <v>1048.705631070206</v>
      </c>
      <c r="H496" s="29">
        <f t="shared" si="206"/>
        <v>1049.7664849476832</v>
      </c>
      <c r="I496" s="29">
        <f t="shared" si="201"/>
        <v>-0.25174999999999997</v>
      </c>
      <c r="J496" s="29">
        <f t="shared" si="202"/>
        <v>-0.18243703703703704</v>
      </c>
      <c r="K496" s="49">
        <f t="shared" si="203"/>
        <v>-6.9312962962962937E-2</v>
      </c>
      <c r="L496" s="30"/>
      <c r="M496" s="38">
        <f t="shared" si="199"/>
        <v>0.92263672026719035</v>
      </c>
      <c r="N496" s="38">
        <f t="shared" si="204"/>
        <v>3.3250000000000002</v>
      </c>
      <c r="R496" s="13"/>
    </row>
    <row r="497" spans="1:18">
      <c r="A497">
        <v>496</v>
      </c>
      <c r="B497" s="3">
        <v>-0.36799999999999999</v>
      </c>
      <c r="G497" s="29">
        <f t="shared" si="206"/>
        <v>1050.8273388251607</v>
      </c>
      <c r="H497" s="29">
        <f t="shared" si="206"/>
        <v>1051.888192702638</v>
      </c>
      <c r="I497" s="29">
        <f t="shared" si="201"/>
        <v>-0.14684999999999998</v>
      </c>
      <c r="J497" s="29">
        <f t="shared" si="202"/>
        <v>-0.17925925925925926</v>
      </c>
      <c r="K497" s="49">
        <f t="shared" si="203"/>
        <v>3.2409259259259277E-2</v>
      </c>
      <c r="L497" s="30"/>
      <c r="M497" s="38">
        <f t="shared" si="199"/>
        <v>0.45887672388752204</v>
      </c>
      <c r="N497" s="38">
        <f t="shared" si="204"/>
        <v>3.3250000000000002</v>
      </c>
      <c r="R497" s="13"/>
    </row>
    <row r="498" spans="1:18">
      <c r="A498">
        <v>497</v>
      </c>
      <c r="B498" s="3">
        <v>-0.47260000000000002</v>
      </c>
      <c r="G498" s="29">
        <f t="shared" si="206"/>
        <v>1052.9490465801155</v>
      </c>
      <c r="H498" s="29">
        <f t="shared" si="206"/>
        <v>1054.0099004575927</v>
      </c>
      <c r="I498" s="29">
        <f t="shared" si="201"/>
        <v>-0.23503333333333334</v>
      </c>
      <c r="J498" s="29">
        <f t="shared" si="202"/>
        <v>-0.15785370370370369</v>
      </c>
      <c r="K498" s="49">
        <f t="shared" si="203"/>
        <v>-7.7179629629629654E-2</v>
      </c>
      <c r="L498" s="30"/>
      <c r="M498" s="38">
        <f t="shared" si="199"/>
        <v>-0.21959679144582578</v>
      </c>
      <c r="N498" s="38">
        <f t="shared" si="204"/>
        <v>3.3250000000000002</v>
      </c>
      <c r="R498" s="13"/>
    </row>
    <row r="499" spans="1:18">
      <c r="A499">
        <v>498</v>
      </c>
      <c r="B499" s="3">
        <v>-0.45400000000000001</v>
      </c>
      <c r="G499" s="29">
        <f t="shared" si="206"/>
        <v>1055.0707543350702</v>
      </c>
      <c r="H499" s="29">
        <f t="shared" si="206"/>
        <v>1056.1316082125475</v>
      </c>
      <c r="I499" s="29">
        <f t="shared" si="201"/>
        <v>-0.21704999999999999</v>
      </c>
      <c r="J499" s="29">
        <f t="shared" si="202"/>
        <v>-0.14178148148148145</v>
      </c>
      <c r="K499" s="49">
        <f t="shared" si="203"/>
        <v>-7.526851851851854E-2</v>
      </c>
      <c r="L499" s="30"/>
      <c r="M499" s="38">
        <f t="shared" si="199"/>
        <v>-0.79531852751519017</v>
      </c>
      <c r="N499" s="38">
        <f t="shared" si="204"/>
        <v>3.3250000000000002</v>
      </c>
      <c r="R499" s="13"/>
    </row>
    <row r="500" spans="1:18">
      <c r="A500">
        <v>499</v>
      </c>
      <c r="B500" s="3">
        <v>-0.42609999999999998</v>
      </c>
      <c r="G500" s="29">
        <f t="shared" ref="G500:H515" si="207">G499+2.1217077549548</f>
        <v>1057.1924620900249</v>
      </c>
      <c r="H500" s="29">
        <f t="shared" si="207"/>
        <v>1058.2533159675022</v>
      </c>
      <c r="I500" s="29">
        <f t="shared" si="201"/>
        <v>-0.20144999999999999</v>
      </c>
      <c r="J500" s="29">
        <f t="shared" si="202"/>
        <v>-0.13949814814814812</v>
      </c>
      <c r="K500" s="49">
        <f t="shared" si="203"/>
        <v>-6.1951851851851869E-2</v>
      </c>
      <c r="L500" s="30"/>
      <c r="M500" s="38">
        <f t="shared" si="199"/>
        <v>-0.99890188557935122</v>
      </c>
      <c r="N500" s="38">
        <f t="shared" si="204"/>
        <v>3.3250000000000002</v>
      </c>
      <c r="R500" s="13"/>
    </row>
    <row r="501" spans="1:18">
      <c r="A501">
        <v>500</v>
      </c>
      <c r="B501" s="3">
        <v>-0.50819999999999999</v>
      </c>
      <c r="G501" s="29">
        <f t="shared" si="207"/>
        <v>1059.3141698449797</v>
      </c>
      <c r="H501" s="29">
        <f t="shared" si="207"/>
        <v>1060.3750237224569</v>
      </c>
      <c r="I501" s="29">
        <f t="shared" si="201"/>
        <v>5.8150000000000007E-2</v>
      </c>
      <c r="J501" s="29">
        <f t="shared" si="202"/>
        <v>-0.15678148148148149</v>
      </c>
      <c r="K501" s="49">
        <f t="shared" si="203"/>
        <v>0.2149314814814815</v>
      </c>
      <c r="L501" s="30"/>
      <c r="M501" s="38">
        <f t="shared" si="199"/>
        <v>-0.73508794982308745</v>
      </c>
      <c r="N501" s="38">
        <f t="shared" si="204"/>
        <v>3.3250000000000002</v>
      </c>
      <c r="R501" s="13"/>
    </row>
    <row r="502" spans="1:18">
      <c r="A502">
        <v>501</v>
      </c>
      <c r="B502" s="3">
        <v>-0.54490000000000005</v>
      </c>
      <c r="G502" s="29">
        <f t="shared" si="207"/>
        <v>1061.4358775999344</v>
      </c>
      <c r="H502" s="29">
        <f t="shared" si="207"/>
        <v>1062.4967314774117</v>
      </c>
      <c r="I502" s="29">
        <f t="shared" si="201"/>
        <v>-6.1750000000000006E-2</v>
      </c>
      <c r="J502" s="29">
        <f t="shared" si="202"/>
        <v>-0.17719074074074073</v>
      </c>
      <c r="K502" s="49">
        <f t="shared" si="203"/>
        <v>0.11544074074074073</v>
      </c>
      <c r="L502" s="30"/>
      <c r="M502" s="38">
        <f t="shared" si="199"/>
        <v>-0.12731819275211861</v>
      </c>
      <c r="N502" s="38">
        <f t="shared" si="204"/>
        <v>3.3250000000000002</v>
      </c>
      <c r="R502" s="13"/>
    </row>
    <row r="503" spans="1:18">
      <c r="A503">
        <v>502</v>
      </c>
      <c r="B503" s="3">
        <v>-0.43619999999999998</v>
      </c>
      <c r="G503" s="29">
        <f t="shared" si="207"/>
        <v>1063.5575853548892</v>
      </c>
      <c r="H503" s="29">
        <f t="shared" si="207"/>
        <v>1064.6184392323664</v>
      </c>
      <c r="I503" s="29">
        <f t="shared" si="201"/>
        <v>3.1300000000000001E-2</v>
      </c>
      <c r="J503" s="29">
        <f t="shared" si="202"/>
        <v>-0.17914259259259258</v>
      </c>
      <c r="K503" s="49">
        <f t="shared" si="203"/>
        <v>0.21044259259259257</v>
      </c>
      <c r="L503" s="30"/>
      <c r="M503" s="38">
        <f t="shared" si="199"/>
        <v>0.54002516169170067</v>
      </c>
      <c r="N503" s="38">
        <f t="shared" si="204"/>
        <v>3.3250000000000002</v>
      </c>
      <c r="R503" s="13"/>
    </row>
    <row r="504" spans="1:18">
      <c r="A504">
        <v>503</v>
      </c>
      <c r="B504" s="3">
        <v>-0.35399999999999998</v>
      </c>
      <c r="G504" s="29">
        <f t="shared" si="207"/>
        <v>1065.6792931098439</v>
      </c>
      <c r="H504" s="29">
        <f t="shared" si="207"/>
        <v>1066.7401469873212</v>
      </c>
      <c r="I504" s="29">
        <f t="shared" si="201"/>
        <v>-0.23105000000000001</v>
      </c>
      <c r="J504" s="29">
        <f t="shared" si="202"/>
        <v>-0.17202037037037035</v>
      </c>
      <c r="K504" s="49">
        <f t="shared" si="203"/>
        <v>-5.9029629629629654E-2</v>
      </c>
      <c r="L504" s="30"/>
      <c r="M504" s="38">
        <f t="shared" si="199"/>
        <v>0.95468474126883895</v>
      </c>
      <c r="N504" s="38">
        <f t="shared" si="204"/>
        <v>3.3250000000000002</v>
      </c>
      <c r="R504" s="13"/>
    </row>
    <row r="505" spans="1:18">
      <c r="A505">
        <v>504</v>
      </c>
      <c r="B505" s="3">
        <v>-0.37609999999999999</v>
      </c>
      <c r="G505" s="29">
        <f t="shared" si="207"/>
        <v>1067.8010008647987</v>
      </c>
      <c r="H505" s="29">
        <f t="shared" si="207"/>
        <v>1068.8618547422759</v>
      </c>
      <c r="I505" s="29">
        <f t="shared" si="201"/>
        <v>-0.4073</v>
      </c>
      <c r="J505" s="29">
        <f t="shared" si="202"/>
        <v>-0.17421481481481479</v>
      </c>
      <c r="K505" s="49">
        <f t="shared" si="203"/>
        <v>-0.2330851851851852</v>
      </c>
      <c r="L505" s="30"/>
      <c r="M505" s="38">
        <f t="shared" si="199"/>
        <v>0.9226367202672644</v>
      </c>
      <c r="N505" s="38">
        <f t="shared" si="204"/>
        <v>3.3250000000000002</v>
      </c>
      <c r="R505" s="13"/>
    </row>
    <row r="506" spans="1:18">
      <c r="A506">
        <v>505</v>
      </c>
      <c r="B506" s="3">
        <v>-0.4698</v>
      </c>
      <c r="G506" s="29">
        <f t="shared" si="207"/>
        <v>1069.9227086197534</v>
      </c>
      <c r="H506" s="29">
        <f t="shared" si="207"/>
        <v>1070.9835624972307</v>
      </c>
      <c r="I506" s="29">
        <f t="shared" si="201"/>
        <v>-0.33053333333333329</v>
      </c>
      <c r="J506" s="29">
        <f t="shared" si="202"/>
        <v>-0.18798703703703704</v>
      </c>
      <c r="K506" s="49">
        <f t="shared" si="203"/>
        <v>-0.14254629629629625</v>
      </c>
      <c r="L506" s="30"/>
      <c r="M506" s="38">
        <f t="shared" si="199"/>
        <v>0.45887672388769268</v>
      </c>
      <c r="N506" s="38">
        <f t="shared" si="204"/>
        <v>3.3250000000000002</v>
      </c>
      <c r="R506" s="13"/>
    </row>
    <row r="507" spans="1:18">
      <c r="A507">
        <v>506</v>
      </c>
      <c r="B507" s="3">
        <v>-0.5575</v>
      </c>
      <c r="G507" s="29">
        <f t="shared" si="207"/>
        <v>1072.0444163747081</v>
      </c>
      <c r="H507" s="29">
        <f t="shared" si="207"/>
        <v>1073.1052702521854</v>
      </c>
      <c r="I507" s="29">
        <f t="shared" si="201"/>
        <v>-0.25259999999999999</v>
      </c>
      <c r="J507" s="29">
        <f t="shared" si="202"/>
        <v>-0.17760925925925924</v>
      </c>
      <c r="K507" s="49">
        <f t="shared" si="203"/>
        <v>-7.4990740740740747E-2</v>
      </c>
      <c r="L507" s="30"/>
      <c r="M507" s="38">
        <f t="shared" si="199"/>
        <v>-0.2195967914456384</v>
      </c>
      <c r="N507" s="38">
        <f t="shared" si="204"/>
        <v>3.3250000000000002</v>
      </c>
      <c r="R507" s="13"/>
    </row>
    <row r="508" spans="1:18">
      <c r="A508">
        <v>507</v>
      </c>
      <c r="B508" s="3">
        <v>-0.52790000000000004</v>
      </c>
      <c r="G508" s="29">
        <f t="shared" si="207"/>
        <v>1074.1661241296629</v>
      </c>
      <c r="H508" s="29">
        <f t="shared" si="207"/>
        <v>1075.2269780071401</v>
      </c>
      <c r="I508" s="29">
        <f t="shared" si="201"/>
        <v>-0.15295</v>
      </c>
      <c r="J508" s="29">
        <f t="shared" si="202"/>
        <v>-0.1832037037037037</v>
      </c>
      <c r="K508" s="49">
        <f t="shared" si="203"/>
        <v>3.0253703703703699E-2</v>
      </c>
      <c r="L508" s="30"/>
      <c r="M508" s="38">
        <f t="shared" si="199"/>
        <v>-0.79531852751507381</v>
      </c>
      <c r="N508" s="38">
        <f t="shared" si="204"/>
        <v>3.3250000000000002</v>
      </c>
      <c r="R508" s="13"/>
    </row>
    <row r="509" spans="1:18">
      <c r="A509">
        <v>508</v>
      </c>
      <c r="B509" s="3">
        <v>-0.36180000000000001</v>
      </c>
      <c r="G509" s="29">
        <f t="shared" si="207"/>
        <v>1076.2878318846176</v>
      </c>
      <c r="H509" s="29">
        <f t="shared" si="207"/>
        <v>1077.3486857620949</v>
      </c>
      <c r="I509" s="29">
        <f t="shared" si="201"/>
        <v>-0.22120000000000001</v>
      </c>
      <c r="J509" s="29">
        <f t="shared" si="202"/>
        <v>-0.14932592592592595</v>
      </c>
      <c r="K509" s="49">
        <f t="shared" si="203"/>
        <v>-7.1874074074074062E-2</v>
      </c>
      <c r="L509" s="30"/>
      <c r="M509" s="38">
        <f t="shared" si="199"/>
        <v>-0.99890188557935755</v>
      </c>
      <c r="N509" s="38">
        <f t="shared" si="204"/>
        <v>3.3250000000000002</v>
      </c>
      <c r="R509" s="13"/>
    </row>
    <row r="510" spans="1:18">
      <c r="A510">
        <v>509</v>
      </c>
      <c r="B510" s="3">
        <v>-0.18049999999999999</v>
      </c>
      <c r="G510" s="29">
        <f t="shared" si="207"/>
        <v>1078.4095396395724</v>
      </c>
      <c r="H510" s="29">
        <f t="shared" si="207"/>
        <v>1079.4703935170496</v>
      </c>
      <c r="I510" s="29">
        <f t="shared" si="201"/>
        <v>-6.5799999999999997E-2</v>
      </c>
      <c r="J510" s="29">
        <f t="shared" si="202"/>
        <v>-9.4214814814814821E-2</v>
      </c>
      <c r="K510" s="49">
        <f t="shared" si="203"/>
        <v>2.8414814814814823E-2</v>
      </c>
      <c r="L510" s="30"/>
      <c r="M510" s="38">
        <f t="shared" si="199"/>
        <v>-0.73508794982321768</v>
      </c>
      <c r="N510" s="38">
        <f t="shared" si="204"/>
        <v>3.3250000000000002</v>
      </c>
      <c r="R510" s="13"/>
    </row>
    <row r="511" spans="1:18">
      <c r="A511">
        <v>510</v>
      </c>
      <c r="B511" s="3">
        <v>-0.1061</v>
      </c>
      <c r="G511" s="29">
        <f t="shared" si="207"/>
        <v>1080.5312473945271</v>
      </c>
      <c r="H511" s="29">
        <f t="shared" si="207"/>
        <v>1081.5921012720044</v>
      </c>
      <c r="I511" s="29">
        <f t="shared" si="201"/>
        <v>3.1649999999999998E-2</v>
      </c>
      <c r="J511" s="29">
        <f t="shared" si="202"/>
        <v>-4.045555555555555E-2</v>
      </c>
      <c r="K511" s="49">
        <f t="shared" si="203"/>
        <v>7.2105555555555548E-2</v>
      </c>
      <c r="L511" s="30"/>
      <c r="M511" s="38">
        <f t="shared" si="199"/>
        <v>-0.12731819275225276</v>
      </c>
      <c r="N511" s="38">
        <f t="shared" si="204"/>
        <v>3.3250000000000002</v>
      </c>
      <c r="R511" s="13"/>
    </row>
    <row r="512" spans="1:18">
      <c r="A512">
        <v>511</v>
      </c>
      <c r="B512" s="3">
        <v>-0.19109999999999999</v>
      </c>
      <c r="G512" s="29">
        <f t="shared" si="207"/>
        <v>1082.6529551494818</v>
      </c>
      <c r="H512" s="29">
        <f t="shared" si="207"/>
        <v>1083.7138090269591</v>
      </c>
      <c r="I512" s="29">
        <f t="shared" si="201"/>
        <v>-1.9049999999999997E-2</v>
      </c>
      <c r="J512" s="29">
        <f t="shared" si="202"/>
        <v>-6.26666666666666E-3</v>
      </c>
      <c r="K512" s="49">
        <f t="shared" si="203"/>
        <v>-1.2783333333333338E-2</v>
      </c>
      <c r="L512" s="30"/>
      <c r="M512" s="38">
        <f t="shared" si="199"/>
        <v>0.54002516169158687</v>
      </c>
      <c r="N512" s="38">
        <f t="shared" si="204"/>
        <v>3.3250000000000002</v>
      </c>
      <c r="R512" s="13"/>
    </row>
    <row r="513" spans="1:18">
      <c r="A513">
        <v>512</v>
      </c>
      <c r="B513" s="3">
        <v>-0.36309999999999998</v>
      </c>
      <c r="G513" s="29">
        <f t="shared" si="207"/>
        <v>1084.7746629044366</v>
      </c>
      <c r="H513" s="29">
        <f t="shared" si="207"/>
        <v>1085.8355167819138</v>
      </c>
      <c r="I513" s="29">
        <f t="shared" si="201"/>
        <v>7.3849999999999999E-2</v>
      </c>
      <c r="J513" s="29">
        <f t="shared" si="202"/>
        <v>7.5555555555555497E-3</v>
      </c>
      <c r="K513" s="49">
        <f t="shared" si="203"/>
        <v>6.6294444444444448E-2</v>
      </c>
      <c r="L513" s="30"/>
      <c r="M513" s="38">
        <f t="shared" si="199"/>
        <v>0.95468474126879865</v>
      </c>
      <c r="N513" s="38">
        <f t="shared" si="204"/>
        <v>3.3250000000000002</v>
      </c>
      <c r="R513" s="13"/>
    </row>
    <row r="514" spans="1:18">
      <c r="A514">
        <v>513</v>
      </c>
      <c r="B514" s="3">
        <v>-0.4632</v>
      </c>
      <c r="G514" s="29">
        <f t="shared" si="207"/>
        <v>1086.8963706593913</v>
      </c>
      <c r="H514" s="29">
        <f t="shared" si="207"/>
        <v>1087.9572245368686</v>
      </c>
      <c r="I514" s="29">
        <f t="shared" si="201"/>
        <v>8.8700000000000001E-2</v>
      </c>
      <c r="J514" s="29">
        <f t="shared" si="202"/>
        <v>1.2833333333333329E-2</v>
      </c>
      <c r="K514" s="49">
        <f t="shared" si="203"/>
        <v>7.5866666666666666E-2</v>
      </c>
      <c r="L514" s="30"/>
      <c r="M514" s="38">
        <f t="shared" ref="M514:M577" si="208" xml:space="preserve"> SIN((2*PI()*(H514-2000+N514)/19.0953697945932) + 5.663651193)</f>
        <v>0.92263672026731658</v>
      </c>
      <c r="N514" s="38">
        <f t="shared" si="204"/>
        <v>3.3250000000000002</v>
      </c>
      <c r="R514" s="13"/>
    </row>
    <row r="515" spans="1:18">
      <c r="A515">
        <v>514</v>
      </c>
      <c r="B515" s="3">
        <v>-0.43780000000000002</v>
      </c>
      <c r="G515" s="29">
        <f t="shared" si="207"/>
        <v>1089.0180784143461</v>
      </c>
      <c r="H515" s="29">
        <f t="shared" si="207"/>
        <v>1090.0789322918233</v>
      </c>
      <c r="I515" s="29">
        <f t="shared" si="201"/>
        <v>0.15329999999999999</v>
      </c>
      <c r="J515" s="29">
        <f t="shared" si="202"/>
        <v>-8.5444444444444448E-3</v>
      </c>
      <c r="K515" s="49">
        <f t="shared" si="203"/>
        <v>0.16184444444444443</v>
      </c>
      <c r="L515" s="30"/>
      <c r="M515" s="38">
        <f t="shared" si="208"/>
        <v>0.45887672388786338</v>
      </c>
      <c r="N515" s="38">
        <f t="shared" si="204"/>
        <v>3.3250000000000002</v>
      </c>
      <c r="R515" s="13"/>
    </row>
    <row r="516" spans="1:18">
      <c r="A516">
        <v>515</v>
      </c>
      <c r="B516" s="3">
        <v>-0.4</v>
      </c>
      <c r="G516" s="29">
        <f t="shared" ref="G516:H531" si="209">G515+2.1217077549548</f>
        <v>1091.1397861693008</v>
      </c>
      <c r="H516" s="29">
        <f t="shared" si="209"/>
        <v>1092.2006400467781</v>
      </c>
      <c r="I516" s="29">
        <f t="shared" si="201"/>
        <v>5.5099999999999996E-2</v>
      </c>
      <c r="J516" s="29">
        <f t="shared" si="202"/>
        <v>-1.8411111111111114E-2</v>
      </c>
      <c r="K516" s="49">
        <f t="shared" si="203"/>
        <v>7.351111111111111E-2</v>
      </c>
      <c r="L516" s="30"/>
      <c r="M516" s="38">
        <f t="shared" si="208"/>
        <v>-0.21959679144550645</v>
      </c>
      <c r="N516" s="38">
        <f t="shared" si="204"/>
        <v>3.3250000000000002</v>
      </c>
      <c r="R516" s="13"/>
    </row>
    <row r="517" spans="1:18">
      <c r="A517">
        <v>516</v>
      </c>
      <c r="B517" s="3">
        <v>-0.43120000000000003</v>
      </c>
      <c r="G517" s="29">
        <f t="shared" si="209"/>
        <v>1093.2614939242555</v>
      </c>
      <c r="H517" s="29">
        <f t="shared" si="209"/>
        <v>1094.3223478017328</v>
      </c>
      <c r="I517" s="29">
        <f t="shared" si="201"/>
        <v>-2.8549999999999999E-2</v>
      </c>
      <c r="J517" s="29">
        <f t="shared" si="202"/>
        <v>-3.8722222222222227E-2</v>
      </c>
      <c r="K517" s="49">
        <f t="shared" si="203"/>
        <v>1.0172222222222228E-2</v>
      </c>
      <c r="L517" s="30"/>
      <c r="M517" s="38">
        <f t="shared" si="208"/>
        <v>-0.79531852751495735</v>
      </c>
      <c r="N517" s="38">
        <f t="shared" si="204"/>
        <v>3.3250000000000002</v>
      </c>
      <c r="R517" s="13"/>
    </row>
    <row r="518" spans="1:18">
      <c r="A518">
        <v>517</v>
      </c>
      <c r="B518" s="3">
        <v>-0.51770000000000005</v>
      </c>
      <c r="G518" s="29">
        <f t="shared" si="209"/>
        <v>1095.3832016792103</v>
      </c>
      <c r="H518" s="29">
        <f t="shared" si="209"/>
        <v>1096.4440555566875</v>
      </c>
      <c r="I518" s="29">
        <f t="shared" si="201"/>
        <v>-0.17369999999999999</v>
      </c>
      <c r="J518" s="29">
        <f t="shared" si="202"/>
        <v>-2.1427777777777782E-2</v>
      </c>
      <c r="K518" s="49">
        <f t="shared" si="203"/>
        <v>-0.1522722222222222</v>
      </c>
      <c r="L518" s="30"/>
      <c r="M518" s="38">
        <f t="shared" si="208"/>
        <v>-0.99890188557936388</v>
      </c>
      <c r="N518" s="38">
        <f t="shared" si="204"/>
        <v>3.3250000000000002</v>
      </c>
      <c r="R518" s="13"/>
    </row>
    <row r="519" spans="1:18">
      <c r="A519">
        <v>518</v>
      </c>
      <c r="B519" s="3">
        <v>-0.54449999999999998</v>
      </c>
      <c r="G519" s="29">
        <f t="shared" si="209"/>
        <v>1097.504909434165</v>
      </c>
      <c r="H519" s="29">
        <f t="shared" si="209"/>
        <v>1098.5657633116423</v>
      </c>
      <c r="I519" s="29">
        <f t="shared" ref="I519:I582" si="210">AVERAGEIFS(TempDev,Year,"&gt;"&amp;G519,Year,"&lt;="&amp;G520)</f>
        <v>-0.25819999999999999</v>
      </c>
      <c r="J519" s="29">
        <f t="shared" ref="J519:J582" si="211">AVERAGE(I515:I523)</f>
        <v>-1.3861111111111114E-2</v>
      </c>
      <c r="K519" s="49">
        <f t="shared" ref="K519:K582" si="212">I519-J519</f>
        <v>-0.24433888888888888</v>
      </c>
      <c r="L519" s="30"/>
      <c r="M519" s="38">
        <f t="shared" si="208"/>
        <v>-0.73508794982334791</v>
      </c>
      <c r="N519" s="38">
        <f t="shared" si="204"/>
        <v>3.3250000000000002</v>
      </c>
      <c r="R519" s="13"/>
    </row>
    <row r="520" spans="1:18">
      <c r="A520">
        <v>519</v>
      </c>
      <c r="B520" s="3">
        <v>-0.47960000000000003</v>
      </c>
      <c r="G520" s="29">
        <f t="shared" si="209"/>
        <v>1099.6266171891198</v>
      </c>
      <c r="H520" s="29">
        <f t="shared" si="209"/>
        <v>1100.687471066597</v>
      </c>
      <c r="I520" s="29">
        <f t="shared" si="210"/>
        <v>-5.7150000000000006E-2</v>
      </c>
      <c r="J520" s="29">
        <f t="shared" si="211"/>
        <v>-2.6266666666666671E-2</v>
      </c>
      <c r="K520" s="49">
        <f t="shared" si="212"/>
        <v>-3.0883333333333336E-2</v>
      </c>
      <c r="L520" s="30"/>
      <c r="M520" s="38">
        <f t="shared" si="208"/>
        <v>-0.1273181927524433</v>
      </c>
      <c r="N520" s="38">
        <f t="shared" si="204"/>
        <v>3.3250000000000002</v>
      </c>
      <c r="R520" s="13"/>
    </row>
    <row r="521" spans="1:18">
      <c r="A521">
        <v>520</v>
      </c>
      <c r="B521" s="3">
        <v>-0.40400000000000003</v>
      </c>
      <c r="G521" s="29">
        <f t="shared" si="209"/>
        <v>1101.7483249440745</v>
      </c>
      <c r="H521" s="29">
        <f t="shared" si="209"/>
        <v>1102.8091788215518</v>
      </c>
      <c r="I521" s="29">
        <f t="shared" si="210"/>
        <v>-0.20185</v>
      </c>
      <c r="J521" s="29">
        <f t="shared" si="211"/>
        <v>-2.3305555555555548E-2</v>
      </c>
      <c r="K521" s="49">
        <f t="shared" si="212"/>
        <v>-0.17854444444444445</v>
      </c>
      <c r="L521" s="30"/>
      <c r="M521" s="38">
        <f t="shared" si="208"/>
        <v>0.54002516169142523</v>
      </c>
      <c r="N521" s="38">
        <f t="shared" si="204"/>
        <v>3.3250000000000002</v>
      </c>
      <c r="R521" s="13"/>
    </row>
    <row r="522" spans="1:18">
      <c r="A522">
        <v>521</v>
      </c>
      <c r="B522" s="3">
        <v>-0.30659999999999998</v>
      </c>
      <c r="G522" s="29">
        <f t="shared" si="209"/>
        <v>1103.8700326990293</v>
      </c>
      <c r="H522" s="29">
        <f t="shared" si="209"/>
        <v>1104.9308865765065</v>
      </c>
      <c r="I522" s="29">
        <f t="shared" si="210"/>
        <v>0.22949999999999998</v>
      </c>
      <c r="J522" s="29">
        <f t="shared" si="211"/>
        <v>-1.6661111111111109E-2</v>
      </c>
      <c r="K522" s="49">
        <f t="shared" si="212"/>
        <v>0.24616111111111108</v>
      </c>
      <c r="L522" s="30"/>
      <c r="M522" s="38">
        <f t="shared" si="208"/>
        <v>0.95468474126874148</v>
      </c>
      <c r="N522" s="38">
        <f t="shared" si="204"/>
        <v>3.3250000000000002</v>
      </c>
      <c r="R522" s="13"/>
    </row>
    <row r="523" spans="1:18">
      <c r="A523">
        <v>522</v>
      </c>
      <c r="B523" s="3">
        <v>-0.24579999999999999</v>
      </c>
      <c r="G523" s="29">
        <f t="shared" si="209"/>
        <v>1105.991740453984</v>
      </c>
      <c r="H523" s="29">
        <f t="shared" si="209"/>
        <v>1107.0525943314613</v>
      </c>
      <c r="I523" s="29">
        <f t="shared" si="210"/>
        <v>0.15679999999999999</v>
      </c>
      <c r="J523" s="29">
        <f t="shared" si="211"/>
        <v>2.0294444444444441E-2</v>
      </c>
      <c r="K523" s="49">
        <f t="shared" si="212"/>
        <v>0.13650555555555555</v>
      </c>
      <c r="L523" s="30"/>
      <c r="M523" s="38">
        <f t="shared" si="208"/>
        <v>0.92263672026739063</v>
      </c>
      <c r="N523" s="38">
        <f t="shared" si="204"/>
        <v>3.3250000000000002</v>
      </c>
      <c r="R523" s="13"/>
    </row>
    <row r="524" spans="1:18">
      <c r="A524">
        <v>523</v>
      </c>
      <c r="B524" s="3">
        <v>-0.29570000000000002</v>
      </c>
      <c r="G524" s="29">
        <f t="shared" si="209"/>
        <v>1108.1134482089387</v>
      </c>
      <c r="H524" s="29">
        <f t="shared" si="209"/>
        <v>1109.174302086416</v>
      </c>
      <c r="I524" s="29">
        <f t="shared" si="210"/>
        <v>4.165E-2</v>
      </c>
      <c r="J524" s="29">
        <f t="shared" si="211"/>
        <v>5.8000000000000003E-2</v>
      </c>
      <c r="K524" s="49">
        <f t="shared" si="212"/>
        <v>-1.6350000000000003E-2</v>
      </c>
      <c r="L524" s="30"/>
      <c r="M524" s="38">
        <f t="shared" si="208"/>
        <v>0.45887672388798351</v>
      </c>
      <c r="N524" s="38">
        <f t="shared" si="204"/>
        <v>3.3250000000000002</v>
      </c>
      <c r="R524" s="13"/>
    </row>
    <row r="525" spans="1:18">
      <c r="A525">
        <v>524</v>
      </c>
      <c r="B525" s="3">
        <v>-0.38679999999999998</v>
      </c>
      <c r="G525" s="29">
        <f t="shared" si="209"/>
        <v>1110.2351559638935</v>
      </c>
      <c r="H525" s="29">
        <f t="shared" si="209"/>
        <v>1111.2960098413707</v>
      </c>
      <c r="I525" s="29">
        <f t="shared" si="210"/>
        <v>8.1750000000000003E-2</v>
      </c>
      <c r="J525" s="29">
        <f t="shared" si="211"/>
        <v>6.3377777777777769E-2</v>
      </c>
      <c r="K525" s="49">
        <f t="shared" si="212"/>
        <v>1.8372222222222234E-2</v>
      </c>
      <c r="L525" s="30"/>
      <c r="M525" s="38">
        <f t="shared" si="208"/>
        <v>-0.21959679144526359</v>
      </c>
      <c r="N525" s="38">
        <f t="shared" si="204"/>
        <v>3.3250000000000002</v>
      </c>
      <c r="R525" s="13"/>
    </row>
    <row r="526" spans="1:18">
      <c r="A526">
        <v>525</v>
      </c>
      <c r="B526" s="3">
        <v>-0.40400000000000003</v>
      </c>
      <c r="G526" s="29">
        <f t="shared" si="209"/>
        <v>1112.3568637188482</v>
      </c>
      <c r="H526" s="29">
        <f t="shared" si="209"/>
        <v>1113.4177175963255</v>
      </c>
      <c r="I526" s="29">
        <f t="shared" si="210"/>
        <v>3.125E-2</v>
      </c>
      <c r="J526" s="29">
        <f t="shared" si="211"/>
        <v>6.9722222222222241E-2</v>
      </c>
      <c r="K526" s="49">
        <f t="shared" si="212"/>
        <v>-3.8472222222222241E-2</v>
      </c>
      <c r="L526" s="30"/>
      <c r="M526" s="38">
        <f t="shared" si="208"/>
        <v>-0.79531852751487531</v>
      </c>
      <c r="N526" s="38">
        <f t="shared" si="204"/>
        <v>3.3250000000000002</v>
      </c>
      <c r="R526" s="13"/>
    </row>
    <row r="527" spans="1:18">
      <c r="A527">
        <v>526</v>
      </c>
      <c r="B527" s="3">
        <v>-0.37</v>
      </c>
      <c r="G527" s="29">
        <f t="shared" si="209"/>
        <v>1114.478571473803</v>
      </c>
      <c r="H527" s="29">
        <f t="shared" si="209"/>
        <v>1115.5394253512802</v>
      </c>
      <c r="I527" s="29">
        <f t="shared" si="210"/>
        <v>0.15889999999999999</v>
      </c>
      <c r="J527" s="29">
        <f t="shared" si="211"/>
        <v>2.4303703703703699E-2</v>
      </c>
      <c r="K527" s="49">
        <f t="shared" si="212"/>
        <v>0.1345962962962963</v>
      </c>
      <c r="L527" s="30"/>
      <c r="M527" s="38">
        <f t="shared" si="208"/>
        <v>-0.99890188557937554</v>
      </c>
      <c r="N527" s="38">
        <f t="shared" si="204"/>
        <v>3.3250000000000002</v>
      </c>
      <c r="R527" s="13"/>
    </row>
    <row r="528" spans="1:18">
      <c r="A528">
        <v>527</v>
      </c>
      <c r="B528" s="3">
        <v>-0.41860000000000003</v>
      </c>
      <c r="G528" s="29">
        <f t="shared" si="209"/>
        <v>1116.6002792287577</v>
      </c>
      <c r="H528" s="29">
        <f t="shared" si="209"/>
        <v>1117.661133106235</v>
      </c>
      <c r="I528" s="29">
        <f t="shared" si="210"/>
        <v>8.115E-2</v>
      </c>
      <c r="J528" s="29">
        <f t="shared" si="211"/>
        <v>-3.5718518518518518E-2</v>
      </c>
      <c r="K528" s="49">
        <f t="shared" si="212"/>
        <v>0.11686851851851851</v>
      </c>
      <c r="L528" s="30"/>
      <c r="M528" s="38">
        <f t="shared" si="208"/>
        <v>-0.73508794982343961</v>
      </c>
      <c r="N528" s="38">
        <f t="shared" ref="N528:N591" si="213">N527</f>
        <v>3.3250000000000002</v>
      </c>
      <c r="R528" s="13"/>
    </row>
    <row r="529" spans="1:18">
      <c r="A529">
        <v>528</v>
      </c>
      <c r="B529" s="3">
        <v>-0.48249999999999998</v>
      </c>
      <c r="G529" s="29">
        <f t="shared" si="209"/>
        <v>1118.7219869837124</v>
      </c>
      <c r="H529" s="29">
        <f t="shared" si="209"/>
        <v>1119.7828408611897</v>
      </c>
      <c r="I529" s="29">
        <f t="shared" si="210"/>
        <v>-8.7499999999999991E-3</v>
      </c>
      <c r="J529" s="29">
        <f t="shared" si="211"/>
        <v>-5.9440740740740745E-2</v>
      </c>
      <c r="K529" s="49">
        <f t="shared" si="212"/>
        <v>5.0690740740740745E-2</v>
      </c>
      <c r="L529" s="30"/>
      <c r="M529" s="38">
        <f t="shared" si="208"/>
        <v>-0.12731819275263381</v>
      </c>
      <c r="N529" s="38">
        <f t="shared" si="213"/>
        <v>3.3250000000000002</v>
      </c>
      <c r="R529" s="13"/>
    </row>
    <row r="530" spans="1:18">
      <c r="A530">
        <v>529</v>
      </c>
      <c r="B530" s="3">
        <v>-0.43630000000000002</v>
      </c>
      <c r="G530" s="29">
        <f t="shared" si="209"/>
        <v>1120.8436947386672</v>
      </c>
      <c r="H530" s="29">
        <f t="shared" si="209"/>
        <v>1121.9045486161444</v>
      </c>
      <c r="I530" s="29">
        <f t="shared" si="210"/>
        <v>-0.14474999999999999</v>
      </c>
      <c r="J530" s="29">
        <f t="shared" si="211"/>
        <v>-7.5007407407407412E-2</v>
      </c>
      <c r="K530" s="49">
        <f t="shared" si="212"/>
        <v>-6.9742592592592578E-2</v>
      </c>
      <c r="L530" s="30"/>
      <c r="M530" s="38">
        <f t="shared" si="208"/>
        <v>0.54002516169126358</v>
      </c>
      <c r="N530" s="38">
        <f t="shared" si="213"/>
        <v>3.3250000000000002</v>
      </c>
      <c r="R530" s="13"/>
    </row>
    <row r="531" spans="1:18">
      <c r="A531">
        <v>530</v>
      </c>
      <c r="B531" s="3">
        <v>-0.4088</v>
      </c>
      <c r="G531" s="29">
        <f t="shared" si="209"/>
        <v>1122.9654024936219</v>
      </c>
      <c r="H531" s="29">
        <f t="shared" si="209"/>
        <v>1124.0262563710992</v>
      </c>
      <c r="I531" s="29">
        <f t="shared" si="210"/>
        <v>-0.17926666666666669</v>
      </c>
      <c r="J531" s="29">
        <f t="shared" si="211"/>
        <v>-0.11802962962962965</v>
      </c>
      <c r="K531" s="49">
        <f t="shared" si="212"/>
        <v>-6.1237037037037034E-2</v>
      </c>
      <c r="L531" s="30"/>
      <c r="M531" s="38">
        <f t="shared" si="208"/>
        <v>0.9546847412686843</v>
      </c>
      <c r="N531" s="38">
        <f t="shared" si="213"/>
        <v>3.3250000000000002</v>
      </c>
      <c r="R531" s="13"/>
    </row>
    <row r="532" spans="1:18">
      <c r="A532">
        <v>531</v>
      </c>
      <c r="B532" s="3">
        <v>-0.4294</v>
      </c>
      <c r="G532" s="29">
        <f t="shared" ref="G532:H547" si="214">G531+2.1217077549548</f>
        <v>1125.0871102485767</v>
      </c>
      <c r="H532" s="29">
        <f t="shared" si="214"/>
        <v>1126.1479641260539</v>
      </c>
      <c r="I532" s="29">
        <f t="shared" si="210"/>
        <v>-0.38340000000000002</v>
      </c>
      <c r="J532" s="29">
        <f t="shared" si="211"/>
        <v>-0.16652962962962961</v>
      </c>
      <c r="K532" s="49">
        <f t="shared" si="212"/>
        <v>-0.21687037037037041</v>
      </c>
      <c r="L532" s="30"/>
      <c r="M532" s="38">
        <f t="shared" si="208"/>
        <v>0.92263672026746479</v>
      </c>
      <c r="N532" s="38">
        <f t="shared" si="213"/>
        <v>3.3250000000000002</v>
      </c>
      <c r="R532" s="13"/>
    </row>
    <row r="533" spans="1:18">
      <c r="A533">
        <v>532</v>
      </c>
      <c r="B533" s="3">
        <v>-0.35310000000000002</v>
      </c>
      <c r="G533" s="29">
        <f t="shared" si="214"/>
        <v>1127.2088180035314</v>
      </c>
      <c r="H533" s="29">
        <f t="shared" si="214"/>
        <v>1128.2696718810087</v>
      </c>
      <c r="I533" s="29">
        <f t="shared" si="210"/>
        <v>-0.17185</v>
      </c>
      <c r="J533" s="29">
        <f t="shared" si="211"/>
        <v>-0.18940185185185185</v>
      </c>
      <c r="K533" s="49">
        <f t="shared" si="212"/>
        <v>1.7551851851851846E-2</v>
      </c>
      <c r="L533" s="30"/>
      <c r="M533" s="38">
        <f t="shared" si="208"/>
        <v>0.4588767238881542</v>
      </c>
      <c r="N533" s="38">
        <f t="shared" si="213"/>
        <v>3.3250000000000002</v>
      </c>
      <c r="R533" s="13"/>
    </row>
    <row r="534" spans="1:18">
      <c r="A534">
        <v>533</v>
      </c>
      <c r="B534" s="3">
        <v>-0.30830000000000002</v>
      </c>
      <c r="G534" s="29">
        <f t="shared" si="214"/>
        <v>1129.3305257584861</v>
      </c>
      <c r="H534" s="29">
        <f t="shared" si="214"/>
        <v>1130.3913796359634</v>
      </c>
      <c r="I534" s="29">
        <f t="shared" si="210"/>
        <v>-5.8349999999999999E-2</v>
      </c>
      <c r="J534" s="29">
        <f t="shared" si="211"/>
        <v>-0.20976851851851852</v>
      </c>
      <c r="K534" s="49">
        <f t="shared" si="212"/>
        <v>0.15141851851851851</v>
      </c>
      <c r="L534" s="30"/>
      <c r="M534" s="38">
        <f t="shared" si="208"/>
        <v>-0.21959679144513164</v>
      </c>
      <c r="N534" s="38">
        <f t="shared" si="213"/>
        <v>3.3250000000000002</v>
      </c>
      <c r="R534" s="13"/>
    </row>
    <row r="535" spans="1:18">
      <c r="A535">
        <v>534</v>
      </c>
      <c r="B535" s="3">
        <v>-0.46129999999999999</v>
      </c>
      <c r="G535" s="29">
        <f t="shared" si="214"/>
        <v>1131.4522335134409</v>
      </c>
      <c r="H535" s="29">
        <f t="shared" si="214"/>
        <v>1132.5130873909181</v>
      </c>
      <c r="I535" s="29">
        <f t="shared" si="210"/>
        <v>-0.35594999999999999</v>
      </c>
      <c r="J535" s="29">
        <f t="shared" si="211"/>
        <v>-0.21558888888888894</v>
      </c>
      <c r="K535" s="49">
        <f t="shared" si="212"/>
        <v>-0.14036111111111105</v>
      </c>
      <c r="L535" s="30"/>
      <c r="M535" s="38">
        <f t="shared" si="208"/>
        <v>-0.79531852751475884</v>
      </c>
      <c r="N535" s="38">
        <f t="shared" si="213"/>
        <v>3.3250000000000002</v>
      </c>
      <c r="R535" s="13"/>
    </row>
    <row r="536" spans="1:18">
      <c r="A536">
        <v>535</v>
      </c>
      <c r="B536" s="3">
        <v>-0.73019999999999996</v>
      </c>
      <c r="G536" s="29">
        <f t="shared" si="214"/>
        <v>1133.5739412683956</v>
      </c>
      <c r="H536" s="29">
        <f t="shared" si="214"/>
        <v>1134.6347951458729</v>
      </c>
      <c r="I536" s="29">
        <f t="shared" si="210"/>
        <v>-0.27759999999999996</v>
      </c>
      <c r="J536" s="29">
        <f t="shared" si="211"/>
        <v>-0.19269259259259261</v>
      </c>
      <c r="K536" s="49">
        <f t="shared" si="212"/>
        <v>-8.4907407407407348E-2</v>
      </c>
      <c r="L536" s="30"/>
      <c r="M536" s="38">
        <f t="shared" si="208"/>
        <v>-0.99890188557938187</v>
      </c>
      <c r="N536" s="38">
        <f t="shared" si="213"/>
        <v>3.3250000000000002</v>
      </c>
      <c r="R536" s="13"/>
    </row>
    <row r="537" spans="1:18">
      <c r="A537">
        <v>536</v>
      </c>
      <c r="B537" s="3">
        <v>-0.86140000000000005</v>
      </c>
      <c r="G537" s="29">
        <f t="shared" si="214"/>
        <v>1135.6956490233504</v>
      </c>
      <c r="H537" s="29">
        <f t="shared" si="214"/>
        <v>1136.7565029008276</v>
      </c>
      <c r="I537" s="29">
        <f t="shared" si="210"/>
        <v>-0.12470000000000001</v>
      </c>
      <c r="J537" s="29">
        <f t="shared" si="211"/>
        <v>-0.16010925925925926</v>
      </c>
      <c r="K537" s="49">
        <f t="shared" si="212"/>
        <v>3.5409259259259251E-2</v>
      </c>
      <c r="L537" s="30"/>
      <c r="M537" s="38">
        <f t="shared" si="208"/>
        <v>-0.73508794982360837</v>
      </c>
      <c r="N537" s="38">
        <f t="shared" si="213"/>
        <v>3.3250000000000002</v>
      </c>
      <c r="R537" s="13"/>
    </row>
    <row r="538" spans="1:18">
      <c r="A538">
        <v>537</v>
      </c>
      <c r="B538" s="3">
        <v>-0.71750000000000003</v>
      </c>
      <c r="G538" s="29">
        <f t="shared" si="214"/>
        <v>1137.8173567783051</v>
      </c>
      <c r="H538" s="29">
        <f t="shared" si="214"/>
        <v>1138.8782106557824</v>
      </c>
      <c r="I538" s="29">
        <f t="shared" si="210"/>
        <v>-0.19205</v>
      </c>
      <c r="J538" s="29">
        <f t="shared" si="211"/>
        <v>-0.16507037037037037</v>
      </c>
      <c r="K538" s="49">
        <f t="shared" si="212"/>
        <v>-2.6979629629629631E-2</v>
      </c>
      <c r="L538" s="30"/>
      <c r="M538" s="38">
        <f t="shared" si="208"/>
        <v>-0.12731819275276798</v>
      </c>
      <c r="N538" s="38">
        <f t="shared" si="213"/>
        <v>3.3250000000000002</v>
      </c>
      <c r="R538" s="13"/>
    </row>
    <row r="539" spans="1:18">
      <c r="A539">
        <v>538</v>
      </c>
      <c r="B539" s="3">
        <v>-0.5827</v>
      </c>
      <c r="G539" s="29">
        <f t="shared" si="214"/>
        <v>1139.9390645332599</v>
      </c>
      <c r="H539" s="29">
        <f t="shared" si="214"/>
        <v>1140.9999184107371</v>
      </c>
      <c r="I539" s="29">
        <f t="shared" si="210"/>
        <v>-0.19713333333333335</v>
      </c>
      <c r="J539" s="29">
        <f t="shared" si="211"/>
        <v>-0.19162037037037039</v>
      </c>
      <c r="K539" s="49">
        <f t="shared" si="212"/>
        <v>-5.5129629629629695E-3</v>
      </c>
      <c r="L539" s="30"/>
      <c r="M539" s="38">
        <f t="shared" si="208"/>
        <v>0.54002516169110182</v>
      </c>
      <c r="N539" s="38">
        <f t="shared" si="213"/>
        <v>3.3250000000000002</v>
      </c>
      <c r="R539" s="13"/>
    </row>
    <row r="540" spans="1:18">
      <c r="A540">
        <v>539</v>
      </c>
      <c r="B540" s="3">
        <v>-0.61509999999999998</v>
      </c>
      <c r="G540" s="29">
        <f t="shared" si="214"/>
        <v>1142.0607722882146</v>
      </c>
      <c r="H540" s="29">
        <f t="shared" si="214"/>
        <v>1143.1216261656919</v>
      </c>
      <c r="I540" s="29">
        <f t="shared" si="210"/>
        <v>2.6800000000000001E-2</v>
      </c>
      <c r="J540" s="29">
        <f t="shared" si="211"/>
        <v>-0.19282592592592593</v>
      </c>
      <c r="K540" s="49">
        <f t="shared" si="212"/>
        <v>0.21962592592592592</v>
      </c>
      <c r="L540" s="30"/>
      <c r="M540" s="38">
        <f t="shared" si="208"/>
        <v>0.95468474126864411</v>
      </c>
      <c r="N540" s="38">
        <f t="shared" si="213"/>
        <v>3.3250000000000002</v>
      </c>
      <c r="R540" s="13"/>
    </row>
    <row r="541" spans="1:18">
      <c r="A541">
        <v>540</v>
      </c>
      <c r="B541" s="3">
        <v>-0.67969999999999997</v>
      </c>
      <c r="G541" s="29">
        <f t="shared" si="214"/>
        <v>1144.1824800431693</v>
      </c>
      <c r="H541" s="29">
        <f t="shared" si="214"/>
        <v>1145.2433339206466</v>
      </c>
      <c r="I541" s="29">
        <f t="shared" si="210"/>
        <v>-9.0149999999999994E-2</v>
      </c>
      <c r="J541" s="29">
        <f t="shared" si="211"/>
        <v>-0.18102592592592592</v>
      </c>
      <c r="K541" s="49">
        <f t="shared" si="212"/>
        <v>9.0875925925925929E-2</v>
      </c>
      <c r="L541" s="30"/>
      <c r="M541" s="38">
        <f t="shared" si="208"/>
        <v>0.92263672026751697</v>
      </c>
      <c r="N541" s="38">
        <f t="shared" si="213"/>
        <v>3.3250000000000002</v>
      </c>
      <c r="R541" s="13"/>
    </row>
    <row r="542" spans="1:18">
      <c r="A542">
        <v>541</v>
      </c>
      <c r="B542" s="3">
        <v>-0.75480000000000003</v>
      </c>
      <c r="G542" s="29">
        <f t="shared" si="214"/>
        <v>1146.3041877981241</v>
      </c>
      <c r="H542" s="29">
        <f t="shared" si="214"/>
        <v>1147.3650416756013</v>
      </c>
      <c r="I542" s="29">
        <f t="shared" si="210"/>
        <v>-0.2165</v>
      </c>
      <c r="J542" s="29">
        <f t="shared" si="211"/>
        <v>-0.18085370370370374</v>
      </c>
      <c r="K542" s="49">
        <f t="shared" si="212"/>
        <v>-3.5646296296296259E-2</v>
      </c>
      <c r="L542" s="30"/>
      <c r="M542" s="38">
        <f t="shared" si="208"/>
        <v>0.4588767238883249</v>
      </c>
      <c r="N542" s="38">
        <f t="shared" si="213"/>
        <v>3.3250000000000002</v>
      </c>
      <c r="R542" s="13"/>
    </row>
    <row r="543" spans="1:18">
      <c r="A543">
        <v>542</v>
      </c>
      <c r="B543" s="3">
        <v>-0.82220000000000004</v>
      </c>
      <c r="G543" s="29">
        <f t="shared" si="214"/>
        <v>1148.4258955530788</v>
      </c>
      <c r="H543" s="29">
        <f t="shared" si="214"/>
        <v>1149.4867494305561</v>
      </c>
      <c r="I543" s="29">
        <f t="shared" si="210"/>
        <v>-0.29730000000000001</v>
      </c>
      <c r="J543" s="29">
        <f t="shared" si="211"/>
        <v>-0.16904074074074074</v>
      </c>
      <c r="K543" s="49">
        <f t="shared" si="212"/>
        <v>-0.12825925925925927</v>
      </c>
      <c r="L543" s="30"/>
      <c r="M543" s="38">
        <f t="shared" si="208"/>
        <v>-0.21959679144499969</v>
      </c>
      <c r="N543" s="38">
        <f t="shared" si="213"/>
        <v>3.3250000000000002</v>
      </c>
      <c r="R543" s="13"/>
    </row>
    <row r="544" spans="1:18">
      <c r="A544">
        <v>543</v>
      </c>
      <c r="B544" s="3">
        <v>-0.84599999999999997</v>
      </c>
      <c r="G544" s="29">
        <f t="shared" si="214"/>
        <v>1150.5476033080336</v>
      </c>
      <c r="H544" s="29">
        <f t="shared" si="214"/>
        <v>1151.6084571855108</v>
      </c>
      <c r="I544" s="29">
        <f t="shared" si="210"/>
        <v>-0.36680000000000001</v>
      </c>
      <c r="J544" s="29">
        <f t="shared" si="211"/>
        <v>-0.15721481481481481</v>
      </c>
      <c r="K544" s="49">
        <f t="shared" si="212"/>
        <v>-0.20958518518518521</v>
      </c>
      <c r="L544" s="30"/>
      <c r="M544" s="38">
        <f t="shared" si="208"/>
        <v>-0.79531852751464249</v>
      </c>
      <c r="N544" s="38">
        <f t="shared" si="213"/>
        <v>3.3250000000000002</v>
      </c>
      <c r="R544" s="13"/>
    </row>
    <row r="545" spans="1:18">
      <c r="A545">
        <v>544</v>
      </c>
      <c r="B545" s="3">
        <v>-0.86750000000000005</v>
      </c>
      <c r="G545" s="29">
        <f t="shared" si="214"/>
        <v>1152.6693110629883</v>
      </c>
      <c r="H545" s="29">
        <f t="shared" si="214"/>
        <v>1153.7301649404656</v>
      </c>
      <c r="I545" s="29">
        <f t="shared" si="210"/>
        <v>-0.1714</v>
      </c>
      <c r="J545" s="29">
        <f t="shared" si="211"/>
        <v>-0.18589259259259261</v>
      </c>
      <c r="K545" s="49">
        <f t="shared" si="212"/>
        <v>1.4492592592592612E-2</v>
      </c>
      <c r="L545" s="30"/>
      <c r="M545" s="38">
        <f t="shared" si="208"/>
        <v>-0.99890188557938819</v>
      </c>
      <c r="N545" s="38">
        <f t="shared" si="213"/>
        <v>3.3250000000000002</v>
      </c>
      <c r="R545" s="13"/>
    </row>
    <row r="546" spans="1:18">
      <c r="A546">
        <v>545</v>
      </c>
      <c r="B546" s="3">
        <v>-0.86209999999999998</v>
      </c>
      <c r="G546" s="29">
        <f t="shared" si="214"/>
        <v>1154.791018817943</v>
      </c>
      <c r="H546" s="29">
        <f t="shared" si="214"/>
        <v>1155.8518726954203</v>
      </c>
      <c r="I546" s="29">
        <f t="shared" si="210"/>
        <v>-0.12315</v>
      </c>
      <c r="J546" s="29">
        <f t="shared" si="211"/>
        <v>-0.19068703703703707</v>
      </c>
      <c r="K546" s="49">
        <f t="shared" si="212"/>
        <v>6.7537037037037076E-2</v>
      </c>
      <c r="L546" s="30"/>
      <c r="M546" s="38">
        <f t="shared" si="208"/>
        <v>-0.73508794982370007</v>
      </c>
      <c r="N546" s="38">
        <f t="shared" si="213"/>
        <v>3.3250000000000002</v>
      </c>
      <c r="R546" s="13"/>
    </row>
    <row r="547" spans="1:18">
      <c r="A547">
        <v>546</v>
      </c>
      <c r="B547" s="3">
        <v>-0.80459999999999998</v>
      </c>
      <c r="G547" s="29">
        <f t="shared" si="214"/>
        <v>1156.9127265728978</v>
      </c>
      <c r="H547" s="29">
        <f t="shared" si="214"/>
        <v>1157.973580450375</v>
      </c>
      <c r="I547" s="29">
        <f t="shared" si="210"/>
        <v>-8.5733333333333328E-2</v>
      </c>
      <c r="J547" s="29">
        <f t="shared" si="211"/>
        <v>-0.17418148148148146</v>
      </c>
      <c r="K547" s="49">
        <f t="shared" si="212"/>
        <v>8.8448148148148137E-2</v>
      </c>
      <c r="L547" s="30"/>
      <c r="M547" s="38">
        <f t="shared" si="208"/>
        <v>-0.1273181927529585</v>
      </c>
      <c r="N547" s="38">
        <f t="shared" si="213"/>
        <v>3.3250000000000002</v>
      </c>
      <c r="R547" s="13"/>
    </row>
    <row r="548" spans="1:18">
      <c r="A548">
        <v>547</v>
      </c>
      <c r="B548" s="3">
        <v>-0.68149999999999999</v>
      </c>
      <c r="G548" s="29">
        <f t="shared" ref="G548:H563" si="215">G547+2.1217077549548</f>
        <v>1159.0344343278525</v>
      </c>
      <c r="H548" s="29">
        <f t="shared" si="215"/>
        <v>1160.0952882053298</v>
      </c>
      <c r="I548" s="29">
        <f t="shared" si="210"/>
        <v>-9.0700000000000003E-2</v>
      </c>
      <c r="J548" s="29">
        <f t="shared" si="211"/>
        <v>-0.15571481481481481</v>
      </c>
      <c r="K548" s="49">
        <f t="shared" si="212"/>
        <v>6.5014814814814803E-2</v>
      </c>
      <c r="L548" s="30"/>
      <c r="M548" s="38">
        <f t="shared" si="208"/>
        <v>0.54002516169098802</v>
      </c>
      <c r="N548" s="38">
        <f t="shared" si="213"/>
        <v>3.3250000000000002</v>
      </c>
      <c r="R548" s="13"/>
    </row>
    <row r="549" spans="1:18">
      <c r="A549">
        <v>548</v>
      </c>
      <c r="B549" s="3">
        <v>-0.50009999999999999</v>
      </c>
      <c r="G549" s="29">
        <f t="shared" si="215"/>
        <v>1161.1561420828073</v>
      </c>
      <c r="H549" s="29">
        <f t="shared" si="215"/>
        <v>1162.2169959602845</v>
      </c>
      <c r="I549" s="29">
        <f t="shared" si="210"/>
        <v>-0.23130000000000001</v>
      </c>
      <c r="J549" s="29">
        <f t="shared" si="211"/>
        <v>-0.1473925925925926</v>
      </c>
      <c r="K549" s="49">
        <f t="shared" si="212"/>
        <v>-8.3907407407407403E-2</v>
      </c>
      <c r="L549" s="30"/>
      <c r="M549" s="38">
        <f t="shared" si="208"/>
        <v>0.95468474126858693</v>
      </c>
      <c r="N549" s="38">
        <f t="shared" si="213"/>
        <v>3.3250000000000002</v>
      </c>
      <c r="R549" s="13"/>
    </row>
    <row r="550" spans="1:18">
      <c r="A550">
        <v>549</v>
      </c>
      <c r="B550" s="3">
        <v>-0.39029999999999998</v>
      </c>
      <c r="G550" s="29">
        <f t="shared" si="215"/>
        <v>1163.277849837762</v>
      </c>
      <c r="H550" s="29">
        <f t="shared" si="215"/>
        <v>1164.3387037152393</v>
      </c>
      <c r="I550" s="29">
        <f t="shared" si="210"/>
        <v>-0.1333</v>
      </c>
      <c r="J550" s="29">
        <f t="shared" si="211"/>
        <v>-0.15282037037037038</v>
      </c>
      <c r="K550" s="49">
        <f t="shared" si="212"/>
        <v>1.9520370370370382E-2</v>
      </c>
      <c r="L550" s="30"/>
      <c r="M550" s="38">
        <f t="shared" si="208"/>
        <v>0.92263672026759103</v>
      </c>
      <c r="N550" s="38">
        <f t="shared" si="213"/>
        <v>3.3250000000000002</v>
      </c>
      <c r="R550" s="13"/>
    </row>
    <row r="551" spans="1:18">
      <c r="A551">
        <v>550</v>
      </c>
      <c r="B551" s="3">
        <v>-0.36699999999999999</v>
      </c>
      <c r="G551" s="29">
        <f t="shared" si="215"/>
        <v>1165.3995575927167</v>
      </c>
      <c r="H551" s="29">
        <f t="shared" si="215"/>
        <v>1166.460411470194</v>
      </c>
      <c r="I551" s="29">
        <f t="shared" si="210"/>
        <v>-6.7949999999999997E-2</v>
      </c>
      <c r="J551" s="29">
        <f t="shared" si="211"/>
        <v>-0.1579962962962963</v>
      </c>
      <c r="K551" s="49">
        <f t="shared" si="212"/>
        <v>9.0046296296296305E-2</v>
      </c>
      <c r="L551" s="30"/>
      <c r="M551" s="38">
        <f t="shared" si="208"/>
        <v>0.45887672388844503</v>
      </c>
      <c r="N551" s="38">
        <f t="shared" si="213"/>
        <v>3.3250000000000002</v>
      </c>
      <c r="R551" s="13"/>
    </row>
    <row r="552" spans="1:18">
      <c r="A552">
        <v>551</v>
      </c>
      <c r="B552" s="3">
        <v>-0.37280000000000002</v>
      </c>
      <c r="G552" s="29">
        <f t="shared" si="215"/>
        <v>1167.5212653476715</v>
      </c>
      <c r="H552" s="29">
        <f t="shared" si="215"/>
        <v>1168.5821192251487</v>
      </c>
      <c r="I552" s="29">
        <f t="shared" si="210"/>
        <v>-0.13109999999999999</v>
      </c>
      <c r="J552" s="29">
        <f t="shared" si="211"/>
        <v>-0.15360370370370371</v>
      </c>
      <c r="K552" s="49">
        <f t="shared" si="212"/>
        <v>2.250370370370372E-2</v>
      </c>
      <c r="L552" s="30"/>
      <c r="M552" s="38">
        <f t="shared" si="208"/>
        <v>-0.21959679144475683</v>
      </c>
      <c r="N552" s="38">
        <f t="shared" si="213"/>
        <v>3.3250000000000002</v>
      </c>
      <c r="R552" s="13"/>
    </row>
    <row r="553" spans="1:18">
      <c r="A553">
        <v>552</v>
      </c>
      <c r="B553" s="3">
        <v>-0.43630000000000002</v>
      </c>
      <c r="G553" s="29">
        <f t="shared" si="215"/>
        <v>1169.6429731026262</v>
      </c>
      <c r="H553" s="29">
        <f t="shared" si="215"/>
        <v>1170.7038269801035</v>
      </c>
      <c r="I553" s="29">
        <f t="shared" si="210"/>
        <v>-0.29189999999999999</v>
      </c>
      <c r="J553" s="29">
        <f t="shared" si="211"/>
        <v>-0.15558703703703702</v>
      </c>
      <c r="K553" s="49">
        <f t="shared" si="212"/>
        <v>-0.13631296296296297</v>
      </c>
      <c r="L553" s="30"/>
      <c r="M553" s="38">
        <f t="shared" si="208"/>
        <v>-0.79531852751456045</v>
      </c>
      <c r="N553" s="38">
        <f t="shared" si="213"/>
        <v>3.3250000000000002</v>
      </c>
      <c r="R553" s="13"/>
    </row>
    <row r="554" spans="1:18">
      <c r="A554">
        <v>553</v>
      </c>
      <c r="B554" s="3">
        <v>-0.65110000000000001</v>
      </c>
      <c r="G554" s="29">
        <f t="shared" si="215"/>
        <v>1171.764680857581</v>
      </c>
      <c r="H554" s="29">
        <f t="shared" si="215"/>
        <v>1172.8255347350582</v>
      </c>
      <c r="I554" s="29">
        <f t="shared" si="210"/>
        <v>-0.22025</v>
      </c>
      <c r="J554" s="29">
        <f t="shared" si="211"/>
        <v>-0.13576481481481481</v>
      </c>
      <c r="K554" s="49">
        <f t="shared" si="212"/>
        <v>-8.4485185185185191E-2</v>
      </c>
      <c r="L554" s="30"/>
      <c r="M554" s="38">
        <f t="shared" si="208"/>
        <v>-0.99890188557939985</v>
      </c>
      <c r="N554" s="38">
        <f t="shared" si="213"/>
        <v>3.3250000000000002</v>
      </c>
      <c r="R554" s="13"/>
    </row>
    <row r="555" spans="1:18">
      <c r="A555">
        <v>554</v>
      </c>
      <c r="B555" s="3">
        <v>-0.79479999999999995</v>
      </c>
      <c r="G555" s="29">
        <f t="shared" si="215"/>
        <v>1173.8863886125357</v>
      </c>
      <c r="H555" s="29">
        <f t="shared" si="215"/>
        <v>1174.947242490013</v>
      </c>
      <c r="I555" s="29">
        <f t="shared" si="210"/>
        <v>-0.16973333333333332</v>
      </c>
      <c r="J555" s="29">
        <f t="shared" si="211"/>
        <v>-0.12778703703703703</v>
      </c>
      <c r="K555" s="49">
        <f t="shared" si="212"/>
        <v>-4.1946296296296287E-2</v>
      </c>
      <c r="L555" s="30"/>
      <c r="M555" s="38">
        <f t="shared" si="208"/>
        <v>-0.73508794982379178</v>
      </c>
      <c r="N555" s="38">
        <f t="shared" si="213"/>
        <v>3.3250000000000002</v>
      </c>
      <c r="R555" s="13"/>
    </row>
    <row r="556" spans="1:18">
      <c r="A556">
        <v>555</v>
      </c>
      <c r="B556" s="3">
        <v>-0.58689999999999998</v>
      </c>
      <c r="G556" s="29">
        <f t="shared" si="215"/>
        <v>1176.0080963674905</v>
      </c>
      <c r="H556" s="29">
        <f t="shared" si="215"/>
        <v>1177.0689502449677</v>
      </c>
      <c r="I556" s="29">
        <f t="shared" si="210"/>
        <v>-4.6200000000000005E-2</v>
      </c>
      <c r="J556" s="29">
        <f t="shared" si="211"/>
        <v>-0.1421037037037037</v>
      </c>
      <c r="K556" s="49">
        <f t="shared" si="212"/>
        <v>9.5903703703703699E-2</v>
      </c>
      <c r="L556" s="30"/>
      <c r="M556" s="38">
        <f t="shared" si="208"/>
        <v>-0.12731819275314904</v>
      </c>
      <c r="N556" s="38">
        <f t="shared" si="213"/>
        <v>3.3250000000000002</v>
      </c>
      <c r="R556" s="13"/>
    </row>
    <row r="557" spans="1:18">
      <c r="A557">
        <v>556</v>
      </c>
      <c r="B557" s="3">
        <v>-0.32429999999999998</v>
      </c>
      <c r="G557" s="29">
        <f t="shared" si="215"/>
        <v>1178.1298041224452</v>
      </c>
      <c r="H557" s="29">
        <f t="shared" si="215"/>
        <v>1179.1906579999225</v>
      </c>
      <c r="I557" s="29">
        <f t="shared" si="210"/>
        <v>-0.10855000000000001</v>
      </c>
      <c r="J557" s="29">
        <f t="shared" si="211"/>
        <v>-0.15160370370370371</v>
      </c>
      <c r="K557" s="49">
        <f t="shared" si="212"/>
        <v>4.3053703703703705E-2</v>
      </c>
      <c r="L557" s="30"/>
      <c r="M557" s="38">
        <f t="shared" si="208"/>
        <v>0.54002516169082637</v>
      </c>
      <c r="N557" s="38">
        <f t="shared" si="213"/>
        <v>3.3250000000000002</v>
      </c>
      <c r="R557" s="13"/>
    </row>
    <row r="558" spans="1:18">
      <c r="A558">
        <v>557</v>
      </c>
      <c r="B558" s="3">
        <v>-0.23730000000000001</v>
      </c>
      <c r="G558" s="29">
        <f t="shared" si="215"/>
        <v>1180.2515118773999</v>
      </c>
      <c r="H558" s="29">
        <f t="shared" si="215"/>
        <v>1181.3123657548772</v>
      </c>
      <c r="I558" s="29">
        <f t="shared" si="210"/>
        <v>-5.2900000000000003E-2</v>
      </c>
      <c r="J558" s="29">
        <f t="shared" si="211"/>
        <v>-0.13954259259259258</v>
      </c>
      <c r="K558" s="49">
        <f t="shared" si="212"/>
        <v>8.6642592592592577E-2</v>
      </c>
      <c r="L558" s="30"/>
      <c r="M558" s="38">
        <f t="shared" si="208"/>
        <v>0.95468474126852976</v>
      </c>
      <c r="N558" s="38">
        <f t="shared" si="213"/>
        <v>3.3250000000000002</v>
      </c>
      <c r="R558" s="13"/>
    </row>
    <row r="559" spans="1:18">
      <c r="A559">
        <v>558</v>
      </c>
      <c r="B559" s="3">
        <v>-0.22989999999999999</v>
      </c>
      <c r="G559" s="29">
        <f t="shared" si="215"/>
        <v>1182.3732196323547</v>
      </c>
      <c r="H559" s="29">
        <f t="shared" si="215"/>
        <v>1183.4340735098319</v>
      </c>
      <c r="I559" s="29">
        <f t="shared" si="210"/>
        <v>-6.1499999999999999E-2</v>
      </c>
      <c r="J559" s="29">
        <f t="shared" si="211"/>
        <v>-0.1389037037037037</v>
      </c>
      <c r="K559" s="49">
        <f t="shared" si="212"/>
        <v>7.7403703703703697E-2</v>
      </c>
      <c r="L559" s="30"/>
      <c r="M559" s="38">
        <f t="shared" si="208"/>
        <v>0.92263672026766508</v>
      </c>
      <c r="N559" s="38">
        <f t="shared" si="213"/>
        <v>3.3250000000000002</v>
      </c>
      <c r="R559" s="13"/>
    </row>
    <row r="560" spans="1:18">
      <c r="A560">
        <v>559</v>
      </c>
      <c r="B560" s="3">
        <v>-0.13800000000000001</v>
      </c>
      <c r="G560" s="29">
        <f t="shared" si="215"/>
        <v>1184.4949273873094</v>
      </c>
      <c r="H560" s="29">
        <f t="shared" si="215"/>
        <v>1185.5557812647867</v>
      </c>
      <c r="I560" s="29">
        <f t="shared" si="210"/>
        <v>-0.1968</v>
      </c>
      <c r="J560" s="29">
        <f t="shared" si="211"/>
        <v>-0.15328888888888889</v>
      </c>
      <c r="K560" s="49">
        <f t="shared" si="212"/>
        <v>-4.3511111111111112E-2</v>
      </c>
      <c r="L560" s="30"/>
      <c r="M560" s="38">
        <f t="shared" si="208"/>
        <v>0.45887672388861572</v>
      </c>
      <c r="N560" s="38">
        <f t="shared" si="213"/>
        <v>3.3250000000000002</v>
      </c>
      <c r="R560" s="13"/>
    </row>
    <row r="561" spans="1:18">
      <c r="A561">
        <v>560</v>
      </c>
      <c r="B561" s="3">
        <v>-7.0999999999999994E-2</v>
      </c>
      <c r="G561" s="29">
        <f t="shared" si="215"/>
        <v>1186.6166351422642</v>
      </c>
      <c r="H561" s="29">
        <f t="shared" si="215"/>
        <v>1187.6774890197414</v>
      </c>
      <c r="I561" s="29">
        <f t="shared" si="210"/>
        <v>-0.21660000000000001</v>
      </c>
      <c r="J561" s="29">
        <f t="shared" si="211"/>
        <v>-0.18780555555555553</v>
      </c>
      <c r="K561" s="49">
        <f t="shared" si="212"/>
        <v>-2.8794444444444484E-2</v>
      </c>
      <c r="L561" s="30"/>
      <c r="M561" s="38">
        <f t="shared" si="208"/>
        <v>-0.21959679144462488</v>
      </c>
      <c r="N561" s="38">
        <f t="shared" si="213"/>
        <v>3.3250000000000002</v>
      </c>
      <c r="R561" s="13"/>
    </row>
    <row r="562" spans="1:18">
      <c r="A562">
        <v>561</v>
      </c>
      <c r="B562" s="3">
        <v>-0.30609999999999998</v>
      </c>
      <c r="G562" s="29">
        <f t="shared" si="215"/>
        <v>1188.7383428972189</v>
      </c>
      <c r="H562" s="29">
        <f t="shared" si="215"/>
        <v>1189.7991967746962</v>
      </c>
      <c r="I562" s="29">
        <f t="shared" si="210"/>
        <v>-0.18335000000000001</v>
      </c>
      <c r="J562" s="29">
        <f t="shared" si="211"/>
        <v>-0.21565555555555557</v>
      </c>
      <c r="K562" s="49">
        <f t="shared" si="212"/>
        <v>3.230555555555556E-2</v>
      </c>
      <c r="L562" s="30"/>
      <c r="M562" s="38">
        <f t="shared" si="208"/>
        <v>-0.79531852751444398</v>
      </c>
      <c r="N562" s="38">
        <f t="shared" si="213"/>
        <v>3.3250000000000002</v>
      </c>
      <c r="R562" s="13"/>
    </row>
    <row r="563" spans="1:18">
      <c r="A563">
        <v>562</v>
      </c>
      <c r="B563" s="3">
        <v>-0.67969999999999997</v>
      </c>
      <c r="G563" s="29">
        <f t="shared" si="215"/>
        <v>1190.8600506521736</v>
      </c>
      <c r="H563" s="29">
        <f t="shared" si="215"/>
        <v>1191.9209045296509</v>
      </c>
      <c r="I563" s="29">
        <f t="shared" si="210"/>
        <v>-0.2145</v>
      </c>
      <c r="J563" s="29">
        <f t="shared" si="211"/>
        <v>-0.23763333333333334</v>
      </c>
      <c r="K563" s="49">
        <f t="shared" si="212"/>
        <v>2.3133333333333339E-2</v>
      </c>
      <c r="L563" s="30"/>
      <c r="M563" s="38">
        <f t="shared" si="208"/>
        <v>-0.99890188557940629</v>
      </c>
      <c r="N563" s="38">
        <f t="shared" si="213"/>
        <v>3.3250000000000002</v>
      </c>
      <c r="R563" s="13"/>
    </row>
    <row r="564" spans="1:18">
      <c r="A564">
        <v>563</v>
      </c>
      <c r="B564" s="3">
        <v>-0.73460000000000003</v>
      </c>
      <c r="G564" s="29">
        <f t="shared" ref="G564:H579" si="216">G563+2.1217077549548</f>
        <v>1192.9817584071284</v>
      </c>
      <c r="H564" s="29">
        <f t="shared" si="216"/>
        <v>1194.0426122846056</v>
      </c>
      <c r="I564" s="29">
        <f t="shared" si="210"/>
        <v>-0.29919999999999997</v>
      </c>
      <c r="J564" s="29">
        <f t="shared" si="211"/>
        <v>-0.24077222222222222</v>
      </c>
      <c r="K564" s="49">
        <f t="shared" si="212"/>
        <v>-5.8427777777777745E-2</v>
      </c>
      <c r="L564" s="30"/>
      <c r="M564" s="38">
        <f t="shared" si="208"/>
        <v>-0.73508794982396053</v>
      </c>
      <c r="N564" s="38">
        <f t="shared" si="213"/>
        <v>3.3250000000000002</v>
      </c>
      <c r="R564" s="13"/>
    </row>
    <row r="565" spans="1:18">
      <c r="A565">
        <v>564</v>
      </c>
      <c r="B565" s="3">
        <v>-0.50960000000000005</v>
      </c>
      <c r="G565" s="29">
        <f t="shared" si="216"/>
        <v>1195.1034661620831</v>
      </c>
      <c r="H565" s="29">
        <f t="shared" si="216"/>
        <v>1196.1643200395604</v>
      </c>
      <c r="I565" s="29">
        <f t="shared" si="210"/>
        <v>-0.35685</v>
      </c>
      <c r="J565" s="29">
        <f t="shared" si="211"/>
        <v>-0.23491111111111115</v>
      </c>
      <c r="K565" s="49">
        <f t="shared" si="212"/>
        <v>-0.12193888888888885</v>
      </c>
      <c r="L565" s="30"/>
      <c r="M565" s="38">
        <f t="shared" si="208"/>
        <v>-0.12731819275328318</v>
      </c>
      <c r="N565" s="38">
        <f t="shared" si="213"/>
        <v>3.3250000000000002</v>
      </c>
      <c r="R565" s="13"/>
    </row>
    <row r="566" spans="1:18">
      <c r="A566">
        <v>565</v>
      </c>
      <c r="B566" s="3">
        <v>-0.41110000000000002</v>
      </c>
      <c r="G566" s="29">
        <f t="shared" si="216"/>
        <v>1197.2251739170379</v>
      </c>
      <c r="H566" s="29">
        <f t="shared" si="216"/>
        <v>1198.2860277945151</v>
      </c>
      <c r="I566" s="29">
        <f t="shared" si="210"/>
        <v>-0.35919999999999996</v>
      </c>
      <c r="J566" s="29">
        <f t="shared" si="211"/>
        <v>-0.25626666666666664</v>
      </c>
      <c r="K566" s="49">
        <f t="shared" si="212"/>
        <v>-0.10293333333333332</v>
      </c>
      <c r="L566" s="30"/>
      <c r="M566" s="38">
        <f t="shared" si="208"/>
        <v>0.54002516169066472</v>
      </c>
      <c r="N566" s="38">
        <f t="shared" si="213"/>
        <v>3.3250000000000002</v>
      </c>
      <c r="R566" s="13"/>
    </row>
    <row r="567" spans="1:18">
      <c r="A567">
        <v>566</v>
      </c>
      <c r="B567" s="3">
        <v>-0.3725</v>
      </c>
      <c r="G567" s="29">
        <f t="shared" si="216"/>
        <v>1199.3468816719926</v>
      </c>
      <c r="H567" s="29">
        <f t="shared" si="216"/>
        <v>1200.4077355494699</v>
      </c>
      <c r="I567" s="29">
        <f t="shared" si="210"/>
        <v>-0.25070000000000003</v>
      </c>
      <c r="J567" s="29">
        <f t="shared" si="211"/>
        <v>-0.27899999999999997</v>
      </c>
      <c r="K567" s="49">
        <f t="shared" si="212"/>
        <v>2.8299999999999936E-2</v>
      </c>
      <c r="L567" s="30"/>
      <c r="M567" s="38">
        <f t="shared" si="208"/>
        <v>0.95468474126848946</v>
      </c>
      <c r="N567" s="38">
        <f t="shared" si="213"/>
        <v>3.3250000000000002</v>
      </c>
      <c r="R567" s="13"/>
    </row>
    <row r="568" spans="1:18">
      <c r="A568">
        <v>567</v>
      </c>
      <c r="B568" s="3">
        <v>-0.2868</v>
      </c>
      <c r="G568" s="29">
        <f t="shared" si="216"/>
        <v>1201.4685894269473</v>
      </c>
      <c r="H568" s="29">
        <f t="shared" si="216"/>
        <v>1202.5294433044246</v>
      </c>
      <c r="I568" s="29">
        <f t="shared" si="210"/>
        <v>-8.9749999999999996E-2</v>
      </c>
      <c r="J568" s="29">
        <f t="shared" si="211"/>
        <v>-0.27075185185185185</v>
      </c>
      <c r="K568" s="49">
        <f t="shared" si="212"/>
        <v>0.18100185185185186</v>
      </c>
      <c r="L568" s="30"/>
      <c r="M568" s="38">
        <f t="shared" si="208"/>
        <v>0.92263672026775012</v>
      </c>
      <c r="N568" s="38">
        <f t="shared" si="213"/>
        <v>3.3250000000000002</v>
      </c>
      <c r="R568" s="13"/>
    </row>
    <row r="569" spans="1:18">
      <c r="A569">
        <v>568</v>
      </c>
      <c r="B569" s="3">
        <v>-0.36899999999999999</v>
      </c>
      <c r="G569" s="29">
        <f t="shared" si="216"/>
        <v>1203.5902971819021</v>
      </c>
      <c r="H569" s="29">
        <f t="shared" si="216"/>
        <v>1204.6511510593793</v>
      </c>
      <c r="I569" s="29">
        <f t="shared" si="210"/>
        <v>-0.14405000000000001</v>
      </c>
      <c r="J569" s="29">
        <f t="shared" si="211"/>
        <v>-0.25610740740740745</v>
      </c>
      <c r="K569" s="49">
        <f t="shared" si="212"/>
        <v>0.11205740740740744</v>
      </c>
      <c r="L569" s="30"/>
      <c r="M569" s="38">
        <f t="shared" si="208"/>
        <v>0.45887672388881162</v>
      </c>
      <c r="N569" s="38">
        <f t="shared" si="213"/>
        <v>3.3250000000000002</v>
      </c>
      <c r="R569" s="13"/>
    </row>
    <row r="570" spans="1:18">
      <c r="A570">
        <v>569</v>
      </c>
      <c r="B570" s="3">
        <v>-0.54459999999999997</v>
      </c>
      <c r="G570" s="29">
        <f t="shared" si="216"/>
        <v>1205.7120049368568</v>
      </c>
      <c r="H570" s="29">
        <f t="shared" si="216"/>
        <v>1206.7728588143341</v>
      </c>
      <c r="I570" s="29">
        <f t="shared" si="210"/>
        <v>-0.4088</v>
      </c>
      <c r="J570" s="29">
        <f t="shared" si="211"/>
        <v>-0.25437962962962968</v>
      </c>
      <c r="K570" s="49">
        <f t="shared" si="212"/>
        <v>-0.15442037037037032</v>
      </c>
      <c r="L570" s="30"/>
      <c r="M570" s="38">
        <f t="shared" si="208"/>
        <v>-0.21959679144440974</v>
      </c>
      <c r="N570" s="38">
        <f t="shared" si="213"/>
        <v>3.3250000000000002</v>
      </c>
      <c r="R570" s="13"/>
    </row>
    <row r="571" spans="1:18">
      <c r="A571">
        <v>570</v>
      </c>
      <c r="B571" s="3">
        <v>-0.54979999999999996</v>
      </c>
      <c r="G571" s="29">
        <f t="shared" si="216"/>
        <v>1207.8337126918116</v>
      </c>
      <c r="H571" s="29">
        <f t="shared" si="216"/>
        <v>1208.8945665692888</v>
      </c>
      <c r="I571" s="29">
        <f t="shared" si="210"/>
        <v>-0.38795000000000002</v>
      </c>
      <c r="J571" s="29">
        <f t="shared" si="211"/>
        <v>-0.27856851851851849</v>
      </c>
      <c r="K571" s="49">
        <f t="shared" si="212"/>
        <v>-0.10938148148148152</v>
      </c>
      <c r="L571" s="30"/>
      <c r="M571" s="38">
        <f t="shared" si="208"/>
        <v>-0.79531852751431031</v>
      </c>
      <c r="N571" s="38">
        <f t="shared" si="213"/>
        <v>3.3250000000000002</v>
      </c>
      <c r="R571" s="13"/>
    </row>
    <row r="572" spans="1:18">
      <c r="A572">
        <v>571</v>
      </c>
      <c r="B572" s="3">
        <v>-0.4345</v>
      </c>
      <c r="G572" s="29">
        <f t="shared" si="216"/>
        <v>1209.9554204467663</v>
      </c>
      <c r="H572" s="29">
        <f t="shared" si="216"/>
        <v>1211.0162743242436</v>
      </c>
      <c r="I572" s="29">
        <f t="shared" si="210"/>
        <v>-0.14026666666666668</v>
      </c>
      <c r="J572" s="29">
        <f t="shared" si="211"/>
        <v>-0.27705185185185183</v>
      </c>
      <c r="K572" s="49">
        <f t="shared" si="212"/>
        <v>0.13678518518518515</v>
      </c>
      <c r="L572" s="30"/>
      <c r="M572" s="38">
        <f t="shared" si="208"/>
        <v>-0.99890188557941395</v>
      </c>
      <c r="N572" s="38">
        <f t="shared" si="213"/>
        <v>3.3250000000000002</v>
      </c>
      <c r="R572" s="13"/>
    </row>
    <row r="573" spans="1:18">
      <c r="A573">
        <v>572</v>
      </c>
      <c r="B573" s="3">
        <v>-0.35859999999999997</v>
      </c>
      <c r="G573" s="29">
        <f t="shared" si="216"/>
        <v>1212.0771282017211</v>
      </c>
      <c r="H573" s="29">
        <f t="shared" si="216"/>
        <v>1213.1379820791983</v>
      </c>
      <c r="I573" s="29">
        <f t="shared" si="210"/>
        <v>-0.16739999999999999</v>
      </c>
      <c r="J573" s="29">
        <f t="shared" si="211"/>
        <v>-0.2832851851851852</v>
      </c>
      <c r="K573" s="49">
        <f t="shared" si="212"/>
        <v>0.1158851851851852</v>
      </c>
      <c r="L573" s="30"/>
      <c r="M573" s="38">
        <f t="shared" si="208"/>
        <v>-0.73508794982407155</v>
      </c>
      <c r="N573" s="38">
        <f t="shared" si="213"/>
        <v>3.3250000000000002</v>
      </c>
      <c r="R573" s="13"/>
    </row>
    <row r="574" spans="1:18">
      <c r="A574">
        <v>573</v>
      </c>
      <c r="B574" s="3">
        <v>-0.33360000000000001</v>
      </c>
      <c r="G574" s="29">
        <f t="shared" si="216"/>
        <v>1214.1988359566758</v>
      </c>
      <c r="H574" s="29">
        <f t="shared" si="216"/>
        <v>1215.2596898341531</v>
      </c>
      <c r="I574" s="29">
        <f t="shared" si="210"/>
        <v>-0.34130000000000005</v>
      </c>
      <c r="J574" s="29">
        <f t="shared" si="211"/>
        <v>-0.27916851851851854</v>
      </c>
      <c r="K574" s="49">
        <f t="shared" si="212"/>
        <v>-6.213148148148151E-2</v>
      </c>
      <c r="L574" s="30"/>
      <c r="M574" s="38">
        <f t="shared" si="208"/>
        <v>-0.1273181927535019</v>
      </c>
      <c r="N574" s="38">
        <f t="shared" si="213"/>
        <v>3.3250000000000002</v>
      </c>
      <c r="R574" s="13"/>
    </row>
    <row r="575" spans="1:18">
      <c r="A575">
        <v>574</v>
      </c>
      <c r="B575" s="3">
        <v>-0.30859999999999999</v>
      </c>
      <c r="G575" s="29">
        <f t="shared" si="216"/>
        <v>1216.3205437116305</v>
      </c>
      <c r="H575" s="29">
        <f t="shared" si="216"/>
        <v>1217.3813975891078</v>
      </c>
      <c r="I575" s="29">
        <f t="shared" si="210"/>
        <v>-0.57689999999999997</v>
      </c>
      <c r="J575" s="29">
        <f t="shared" si="211"/>
        <v>-0.24864074074074072</v>
      </c>
      <c r="K575" s="49">
        <f t="shared" si="212"/>
        <v>-0.32825925925925925</v>
      </c>
      <c r="L575" s="30"/>
      <c r="M575" s="38">
        <f t="shared" si="208"/>
        <v>0.54002516169052694</v>
      </c>
      <c r="N575" s="38">
        <f t="shared" si="213"/>
        <v>3.3250000000000002</v>
      </c>
      <c r="R575" s="13"/>
    </row>
    <row r="576" spans="1:18">
      <c r="A576">
        <v>575</v>
      </c>
      <c r="B576" s="3">
        <v>-0.29520000000000002</v>
      </c>
      <c r="G576" s="29">
        <f t="shared" si="216"/>
        <v>1218.4422514665853</v>
      </c>
      <c r="H576" s="29">
        <f t="shared" si="216"/>
        <v>1219.5031053440625</v>
      </c>
      <c r="I576" s="29">
        <f t="shared" si="210"/>
        <v>-0.23705000000000001</v>
      </c>
      <c r="J576" s="29">
        <f t="shared" si="211"/>
        <v>-0.21407962962962962</v>
      </c>
      <c r="K576" s="49">
        <f t="shared" si="212"/>
        <v>-2.2970370370370391E-2</v>
      </c>
      <c r="L576" s="30"/>
      <c r="M576" s="38">
        <f t="shared" si="208"/>
        <v>0.95468474126842384</v>
      </c>
      <c r="N576" s="38">
        <f t="shared" si="213"/>
        <v>3.3250000000000002</v>
      </c>
      <c r="R576" s="13"/>
    </row>
    <row r="577" spans="1:18">
      <c r="A577">
        <v>576</v>
      </c>
      <c r="B577" s="3">
        <v>-0.31190000000000001</v>
      </c>
      <c r="G577" s="29">
        <f t="shared" si="216"/>
        <v>1220.56395922154</v>
      </c>
      <c r="H577" s="29">
        <f t="shared" si="216"/>
        <v>1221.6248130990173</v>
      </c>
      <c r="I577" s="29">
        <f t="shared" si="210"/>
        <v>-0.14585000000000001</v>
      </c>
      <c r="J577" s="29">
        <f t="shared" si="211"/>
        <v>-0.19546111111111109</v>
      </c>
      <c r="K577" s="49">
        <f t="shared" si="212"/>
        <v>4.9611111111111078E-2</v>
      </c>
      <c r="L577" s="30"/>
      <c r="M577" s="38">
        <f t="shared" si="208"/>
        <v>0.92263672026781329</v>
      </c>
      <c r="N577" s="38">
        <f t="shared" si="213"/>
        <v>3.3250000000000002</v>
      </c>
      <c r="R577" s="13"/>
    </row>
    <row r="578" spans="1:18">
      <c r="A578">
        <v>577</v>
      </c>
      <c r="B578" s="3">
        <v>-0.30349999999999999</v>
      </c>
      <c r="G578" s="29">
        <f t="shared" si="216"/>
        <v>1222.6856669764948</v>
      </c>
      <c r="H578" s="29">
        <f t="shared" si="216"/>
        <v>1223.746520853972</v>
      </c>
      <c r="I578" s="29">
        <f t="shared" si="210"/>
        <v>-0.107</v>
      </c>
      <c r="J578" s="29">
        <f t="shared" si="211"/>
        <v>-0.20416666666666666</v>
      </c>
      <c r="K578" s="49">
        <f t="shared" si="212"/>
        <v>9.7166666666666665E-2</v>
      </c>
      <c r="L578" s="30"/>
      <c r="M578" s="38">
        <f t="shared" ref="M578:M641" si="217" xml:space="preserve"> SIN((2*PI()*(H578-2000+N578)/19.0953697945932) + 5.663651193)</f>
        <v>0.4588767238889318</v>
      </c>
      <c r="N578" s="38">
        <f t="shared" si="213"/>
        <v>3.3250000000000002</v>
      </c>
      <c r="R578" s="13"/>
    </row>
    <row r="579" spans="1:18">
      <c r="A579">
        <v>578</v>
      </c>
      <c r="B579" s="3">
        <v>-0.30099999999999999</v>
      </c>
      <c r="G579" s="29">
        <f t="shared" si="216"/>
        <v>1224.8073747314495</v>
      </c>
      <c r="H579" s="29">
        <f t="shared" si="216"/>
        <v>1225.8682286089268</v>
      </c>
      <c r="I579" s="29">
        <f t="shared" si="210"/>
        <v>-0.13405</v>
      </c>
      <c r="J579" s="29">
        <f t="shared" si="211"/>
        <v>-0.21214444444444444</v>
      </c>
      <c r="K579" s="49">
        <f t="shared" si="212"/>
        <v>7.8094444444444439E-2</v>
      </c>
      <c r="L579" s="30"/>
      <c r="M579" s="38">
        <f t="shared" si="217"/>
        <v>-0.21959679144425007</v>
      </c>
      <c r="N579" s="38">
        <f t="shared" si="213"/>
        <v>3.3250000000000002</v>
      </c>
      <c r="R579" s="13"/>
    </row>
    <row r="580" spans="1:18">
      <c r="A580">
        <v>579</v>
      </c>
      <c r="B580" s="3">
        <v>-0.35759999999999997</v>
      </c>
      <c r="G580" s="29">
        <f t="shared" ref="G580:H595" si="218">G579+2.1217077549548</f>
        <v>1226.9290824864042</v>
      </c>
      <c r="H580" s="29">
        <f t="shared" si="218"/>
        <v>1227.9899363638815</v>
      </c>
      <c r="I580" s="29">
        <f t="shared" si="210"/>
        <v>-7.690000000000001E-2</v>
      </c>
      <c r="J580" s="29">
        <f t="shared" si="211"/>
        <v>-0.1956</v>
      </c>
      <c r="K580" s="49">
        <f t="shared" si="212"/>
        <v>0.11869999999999999</v>
      </c>
      <c r="L580" s="30"/>
      <c r="M580" s="38">
        <f t="shared" si="217"/>
        <v>-0.79531852751422838</v>
      </c>
      <c r="N580" s="38">
        <f t="shared" si="213"/>
        <v>3.3250000000000002</v>
      </c>
      <c r="R580" s="13"/>
    </row>
    <row r="581" spans="1:18">
      <c r="A581">
        <v>580</v>
      </c>
      <c r="B581" s="3">
        <v>-0.39789999999999998</v>
      </c>
      <c r="G581" s="29">
        <f t="shared" si="218"/>
        <v>1229.050790241359</v>
      </c>
      <c r="H581" s="29">
        <f t="shared" si="218"/>
        <v>1230.1116441188362</v>
      </c>
      <c r="I581" s="29">
        <f t="shared" si="210"/>
        <v>2.7299999999999998E-2</v>
      </c>
      <c r="J581" s="29">
        <f t="shared" si="211"/>
        <v>-0.19613333333333335</v>
      </c>
      <c r="K581" s="49">
        <f t="shared" si="212"/>
        <v>0.22343333333333334</v>
      </c>
      <c r="L581" s="30"/>
      <c r="M581" s="38">
        <f t="shared" si="217"/>
        <v>-0.99890188557942428</v>
      </c>
      <c r="N581" s="38">
        <f t="shared" si="213"/>
        <v>3.3250000000000002</v>
      </c>
      <c r="R581" s="13"/>
    </row>
    <row r="582" spans="1:18">
      <c r="A582">
        <v>581</v>
      </c>
      <c r="B582" s="3">
        <v>-0.31030000000000002</v>
      </c>
      <c r="G582" s="29">
        <f t="shared" si="218"/>
        <v>1231.1724979963137</v>
      </c>
      <c r="H582" s="29">
        <f t="shared" si="218"/>
        <v>1232.233351873791</v>
      </c>
      <c r="I582" s="29">
        <f t="shared" si="210"/>
        <v>-0.24575000000000002</v>
      </c>
      <c r="J582" s="29">
        <f t="shared" si="211"/>
        <v>-0.19618888888888886</v>
      </c>
      <c r="K582" s="49">
        <f t="shared" si="212"/>
        <v>-4.9561111111111167E-2</v>
      </c>
      <c r="L582" s="30"/>
      <c r="M582" s="38">
        <f t="shared" si="217"/>
        <v>-0.73508794982418246</v>
      </c>
      <c r="N582" s="38">
        <f t="shared" si="213"/>
        <v>3.3250000000000002</v>
      </c>
      <c r="R582" s="13"/>
    </row>
    <row r="583" spans="1:18">
      <c r="A583">
        <v>582</v>
      </c>
      <c r="B583" s="3">
        <v>-0.18490000000000001</v>
      </c>
      <c r="G583" s="29">
        <f t="shared" si="218"/>
        <v>1233.2942057512685</v>
      </c>
      <c r="H583" s="29">
        <f t="shared" si="218"/>
        <v>1234.3550596287457</v>
      </c>
      <c r="I583" s="29">
        <f t="shared" ref="I583:I646" si="219">AVERAGEIFS(TempDev,Year,"&gt;"&amp;G583,Year,"&lt;="&amp;G584)</f>
        <v>-0.41310000000000002</v>
      </c>
      <c r="J583" s="29">
        <f t="shared" ref="J583:J646" si="220">AVERAGE(I579:I587)</f>
        <v>-0.20945000000000003</v>
      </c>
      <c r="K583" s="49">
        <f t="shared" ref="K583:K646" si="221">I583-J583</f>
        <v>-0.20365</v>
      </c>
      <c r="L583" s="30"/>
      <c r="M583" s="38">
        <f t="shared" si="217"/>
        <v>-0.12731819275369244</v>
      </c>
      <c r="N583" s="38">
        <f t="shared" si="213"/>
        <v>3.3250000000000002</v>
      </c>
      <c r="R583" s="13"/>
    </row>
    <row r="584" spans="1:18">
      <c r="A584">
        <v>583</v>
      </c>
      <c r="B584" s="3">
        <v>-0.1482</v>
      </c>
      <c r="G584" s="29">
        <f t="shared" si="218"/>
        <v>1235.4159135062232</v>
      </c>
      <c r="H584" s="29">
        <f t="shared" si="218"/>
        <v>1236.4767673837005</v>
      </c>
      <c r="I584" s="29">
        <f t="shared" si="219"/>
        <v>-0.42799999999999999</v>
      </c>
      <c r="J584" s="29">
        <f t="shared" si="220"/>
        <v>-0.22778148148148147</v>
      </c>
      <c r="K584" s="49">
        <f t="shared" si="221"/>
        <v>-0.20021851851851852</v>
      </c>
      <c r="L584" s="30"/>
      <c r="M584" s="38">
        <f t="shared" si="217"/>
        <v>0.54002516169038917</v>
      </c>
      <c r="N584" s="38">
        <f t="shared" si="213"/>
        <v>3.3250000000000002</v>
      </c>
      <c r="R584" s="13"/>
    </row>
    <row r="585" spans="1:18">
      <c r="A585">
        <v>584</v>
      </c>
      <c r="B585" s="3">
        <v>-0.155</v>
      </c>
      <c r="G585" s="29">
        <f t="shared" si="218"/>
        <v>1237.5376212611779</v>
      </c>
      <c r="H585" s="29">
        <f t="shared" si="218"/>
        <v>1238.5984751386552</v>
      </c>
      <c r="I585" s="29">
        <f t="shared" si="219"/>
        <v>-0.24185000000000001</v>
      </c>
      <c r="J585" s="29">
        <f t="shared" si="220"/>
        <v>-0.23877592592592592</v>
      </c>
      <c r="K585" s="49">
        <f t="shared" si="221"/>
        <v>-3.0740740740740902E-3</v>
      </c>
      <c r="L585" s="30"/>
      <c r="M585" s="38">
        <f t="shared" si="217"/>
        <v>0.95468474126836667</v>
      </c>
      <c r="N585" s="38">
        <f t="shared" si="213"/>
        <v>3.3250000000000002</v>
      </c>
      <c r="R585" s="13"/>
    </row>
    <row r="586" spans="1:18">
      <c r="A586">
        <v>585</v>
      </c>
      <c r="B586" s="3">
        <v>-0.10539999999999999</v>
      </c>
      <c r="G586" s="29">
        <f t="shared" si="218"/>
        <v>1239.6593290161327</v>
      </c>
      <c r="H586" s="29">
        <f t="shared" si="218"/>
        <v>1240.7201828936099</v>
      </c>
      <c r="I586" s="29">
        <f t="shared" si="219"/>
        <v>-0.14635000000000001</v>
      </c>
      <c r="J586" s="29">
        <f t="shared" si="220"/>
        <v>-0.24773703703703706</v>
      </c>
      <c r="K586" s="49">
        <f t="shared" si="221"/>
        <v>0.10138703703703705</v>
      </c>
      <c r="L586" s="30"/>
      <c r="M586" s="38">
        <f t="shared" si="217"/>
        <v>0.92263672026786547</v>
      </c>
      <c r="N586" s="38">
        <f t="shared" si="213"/>
        <v>3.3250000000000002</v>
      </c>
      <c r="R586" s="13"/>
    </row>
    <row r="587" spans="1:18">
      <c r="A587">
        <v>586</v>
      </c>
      <c r="B587" s="3">
        <v>-4.8800000000000003E-2</v>
      </c>
      <c r="G587" s="29">
        <f t="shared" si="218"/>
        <v>1241.7810367710874</v>
      </c>
      <c r="H587" s="29">
        <f t="shared" si="218"/>
        <v>1242.8418906485647</v>
      </c>
      <c r="I587" s="29">
        <f t="shared" si="219"/>
        <v>-0.22635</v>
      </c>
      <c r="J587" s="29">
        <f t="shared" si="220"/>
        <v>-0.25400925925925921</v>
      </c>
      <c r="K587" s="49">
        <f t="shared" si="221"/>
        <v>2.7659259259259217E-2</v>
      </c>
      <c r="L587" s="30"/>
      <c r="M587" s="38">
        <f t="shared" si="217"/>
        <v>0.45887672388912776</v>
      </c>
      <c r="N587" s="38">
        <f t="shared" si="213"/>
        <v>3.3250000000000002</v>
      </c>
      <c r="R587" s="13"/>
    </row>
    <row r="588" spans="1:18">
      <c r="A588">
        <v>587</v>
      </c>
      <c r="B588" s="3">
        <v>-0.12709999999999999</v>
      </c>
      <c r="G588" s="29">
        <f t="shared" si="218"/>
        <v>1243.9027445260422</v>
      </c>
      <c r="H588" s="29">
        <f t="shared" si="218"/>
        <v>1244.9635984035194</v>
      </c>
      <c r="I588" s="29">
        <f t="shared" si="219"/>
        <v>-0.29903333333333332</v>
      </c>
      <c r="J588" s="29">
        <f t="shared" si="220"/>
        <v>-0.26599259259259261</v>
      </c>
      <c r="K588" s="49">
        <f t="shared" si="221"/>
        <v>-3.3040740740740704E-2</v>
      </c>
      <c r="L588" s="30"/>
      <c r="M588" s="38">
        <f t="shared" si="217"/>
        <v>-0.21959679144409042</v>
      </c>
      <c r="N588" s="38">
        <f t="shared" si="213"/>
        <v>3.3250000000000002</v>
      </c>
      <c r="R588" s="13"/>
    </row>
    <row r="589" spans="1:18">
      <c r="A589">
        <v>588</v>
      </c>
      <c r="B589" s="3">
        <v>-0.30449999999999999</v>
      </c>
      <c r="G589" s="29">
        <f t="shared" si="218"/>
        <v>1246.0244522809969</v>
      </c>
      <c r="H589" s="29">
        <f t="shared" si="218"/>
        <v>1247.0853061584742</v>
      </c>
      <c r="I589" s="29">
        <f t="shared" si="219"/>
        <v>-0.17585000000000001</v>
      </c>
      <c r="J589" s="29">
        <f t="shared" si="220"/>
        <v>-0.26939814814814816</v>
      </c>
      <c r="K589" s="49">
        <f t="shared" si="221"/>
        <v>9.3548148148148158E-2</v>
      </c>
      <c r="L589" s="30"/>
      <c r="M589" s="38">
        <f t="shared" si="217"/>
        <v>-0.79531852751409471</v>
      </c>
      <c r="N589" s="38">
        <f t="shared" si="213"/>
        <v>3.3250000000000002</v>
      </c>
      <c r="R589" s="13"/>
    </row>
    <row r="590" spans="1:18">
      <c r="A590">
        <v>589</v>
      </c>
      <c r="B590" s="3">
        <v>-0.44500000000000001</v>
      </c>
      <c r="G590" s="29">
        <f t="shared" si="218"/>
        <v>1248.1461600359517</v>
      </c>
      <c r="H590" s="29">
        <f t="shared" si="218"/>
        <v>1249.2070139134289</v>
      </c>
      <c r="I590" s="29">
        <f t="shared" si="219"/>
        <v>-5.3350000000000002E-2</v>
      </c>
      <c r="J590" s="29">
        <f t="shared" si="220"/>
        <v>-0.2961037037037037</v>
      </c>
      <c r="K590" s="49">
        <f t="shared" si="221"/>
        <v>0.24275370370370369</v>
      </c>
      <c r="L590" s="30"/>
      <c r="M590" s="38">
        <f t="shared" si="217"/>
        <v>-0.99890188557943194</v>
      </c>
      <c r="N590" s="38">
        <f t="shared" si="213"/>
        <v>3.3250000000000002</v>
      </c>
      <c r="R590" s="13"/>
    </row>
    <row r="591" spans="1:18">
      <c r="A591">
        <v>590</v>
      </c>
      <c r="B591" s="3">
        <v>-0.55079999999999996</v>
      </c>
      <c r="G591" s="29">
        <f t="shared" si="218"/>
        <v>1250.2678677909064</v>
      </c>
      <c r="H591" s="29">
        <f t="shared" si="218"/>
        <v>1251.3287216683837</v>
      </c>
      <c r="I591" s="29">
        <f t="shared" si="219"/>
        <v>-0.30220000000000002</v>
      </c>
      <c r="J591" s="29">
        <f t="shared" si="220"/>
        <v>-0.31366481481481479</v>
      </c>
      <c r="K591" s="49">
        <f t="shared" si="221"/>
        <v>1.1464814814814761E-2</v>
      </c>
      <c r="L591" s="30"/>
      <c r="M591" s="38">
        <f t="shared" si="217"/>
        <v>-0.73508794982431269</v>
      </c>
      <c r="N591" s="38">
        <f t="shared" si="213"/>
        <v>3.3250000000000002</v>
      </c>
      <c r="R591" s="13"/>
    </row>
    <row r="592" spans="1:18">
      <c r="A592">
        <v>591</v>
      </c>
      <c r="B592" s="3">
        <v>-0.48049999999999998</v>
      </c>
      <c r="G592" s="29">
        <f t="shared" si="218"/>
        <v>1252.3895755458611</v>
      </c>
      <c r="H592" s="29">
        <f t="shared" si="218"/>
        <v>1253.4504294233384</v>
      </c>
      <c r="I592" s="29">
        <f t="shared" si="219"/>
        <v>-0.52095000000000002</v>
      </c>
      <c r="J592" s="29">
        <f t="shared" si="220"/>
        <v>-0.30773703703703703</v>
      </c>
      <c r="K592" s="49">
        <f t="shared" si="221"/>
        <v>-0.21321296296296299</v>
      </c>
      <c r="L592" s="30"/>
      <c r="M592" s="38">
        <f t="shared" si="217"/>
        <v>-0.12731819275385475</v>
      </c>
      <c r="N592" s="38">
        <f t="shared" ref="N592:N655" si="222">N591</f>
        <v>3.3250000000000002</v>
      </c>
      <c r="R592" s="13"/>
    </row>
    <row r="593" spans="1:18">
      <c r="A593">
        <v>592</v>
      </c>
      <c r="B593" s="3">
        <v>-0.21840000000000001</v>
      </c>
      <c r="G593" s="29">
        <f t="shared" si="218"/>
        <v>1254.5112833008159</v>
      </c>
      <c r="H593" s="29">
        <f t="shared" si="218"/>
        <v>1255.5721371782931</v>
      </c>
      <c r="I593" s="29">
        <f t="shared" si="219"/>
        <v>-0.45865</v>
      </c>
      <c r="J593" s="29">
        <f t="shared" si="220"/>
        <v>-0.32599259259259261</v>
      </c>
      <c r="K593" s="49">
        <f t="shared" si="221"/>
        <v>-0.13265740740740739</v>
      </c>
      <c r="L593" s="30"/>
      <c r="M593" s="38">
        <f t="shared" si="217"/>
        <v>0.54002516169020354</v>
      </c>
      <c r="N593" s="38">
        <f t="shared" si="222"/>
        <v>3.3250000000000002</v>
      </c>
      <c r="R593" s="13"/>
    </row>
    <row r="594" spans="1:18">
      <c r="A594">
        <v>593</v>
      </c>
      <c r="B594" s="3">
        <v>-0.1308</v>
      </c>
      <c r="G594" s="29">
        <f t="shared" si="218"/>
        <v>1256.6329910557706</v>
      </c>
      <c r="H594" s="29">
        <f t="shared" si="218"/>
        <v>1257.6938449332479</v>
      </c>
      <c r="I594" s="29">
        <f t="shared" si="219"/>
        <v>-0.48220000000000002</v>
      </c>
      <c r="J594" s="29">
        <f t="shared" si="220"/>
        <v>-0.32258148148148152</v>
      </c>
      <c r="K594" s="49">
        <f t="shared" si="221"/>
        <v>-0.15961851851851849</v>
      </c>
      <c r="L594" s="30"/>
      <c r="M594" s="38">
        <f t="shared" si="217"/>
        <v>0.95468474126831804</v>
      </c>
      <c r="N594" s="38">
        <f t="shared" si="222"/>
        <v>3.3250000000000002</v>
      </c>
      <c r="R594" s="13"/>
    </row>
    <row r="595" spans="1:18">
      <c r="A595">
        <v>594</v>
      </c>
      <c r="B595" s="3">
        <v>-0.25019999999999998</v>
      </c>
      <c r="G595" s="29">
        <f t="shared" si="218"/>
        <v>1258.7546988107254</v>
      </c>
      <c r="H595" s="29">
        <f t="shared" si="218"/>
        <v>1259.8155526882026</v>
      </c>
      <c r="I595" s="29">
        <f t="shared" si="219"/>
        <v>-0.3044</v>
      </c>
      <c r="J595" s="29">
        <f t="shared" si="220"/>
        <v>-0.34938703703703705</v>
      </c>
      <c r="K595" s="49">
        <f t="shared" si="221"/>
        <v>4.4987037037037048E-2</v>
      </c>
      <c r="L595" s="30"/>
      <c r="M595" s="38">
        <f t="shared" si="217"/>
        <v>0.92263672026795052</v>
      </c>
      <c r="N595" s="38">
        <f t="shared" si="222"/>
        <v>3.3250000000000002</v>
      </c>
      <c r="R595" s="13"/>
    </row>
    <row r="596" spans="1:18">
      <c r="A596">
        <v>595</v>
      </c>
      <c r="B596" s="3">
        <v>-0.35089999999999999</v>
      </c>
      <c r="G596" s="29">
        <f t="shared" ref="G596:H611" si="223">G595+2.1217077549548</f>
        <v>1260.8764065656801</v>
      </c>
      <c r="H596" s="29">
        <f t="shared" si="223"/>
        <v>1261.9372604431574</v>
      </c>
      <c r="I596" s="29">
        <f t="shared" si="219"/>
        <v>-0.17299999999999999</v>
      </c>
      <c r="J596" s="29">
        <f t="shared" si="220"/>
        <v>-0.35248703703703704</v>
      </c>
      <c r="K596" s="49">
        <f t="shared" si="221"/>
        <v>0.17948703703703706</v>
      </c>
      <c r="L596" s="30"/>
      <c r="M596" s="38">
        <f t="shared" si="217"/>
        <v>0.45887672388924788</v>
      </c>
      <c r="N596" s="38">
        <f t="shared" si="222"/>
        <v>3.3250000000000002</v>
      </c>
      <c r="R596" s="13"/>
    </row>
    <row r="597" spans="1:18">
      <c r="A597">
        <v>596</v>
      </c>
      <c r="B597" s="3">
        <v>-0.40439999999999998</v>
      </c>
      <c r="G597" s="29">
        <f t="shared" si="223"/>
        <v>1262.9981143206348</v>
      </c>
      <c r="H597" s="29">
        <f t="shared" si="223"/>
        <v>1264.0589681981121</v>
      </c>
      <c r="I597" s="29">
        <f t="shared" si="219"/>
        <v>-0.46333333333333337</v>
      </c>
      <c r="J597" s="29">
        <f t="shared" si="220"/>
        <v>-0.33727037037037033</v>
      </c>
      <c r="K597" s="49">
        <f t="shared" si="221"/>
        <v>-0.12606296296296304</v>
      </c>
      <c r="L597" s="30"/>
      <c r="M597" s="38">
        <f t="shared" si="217"/>
        <v>-0.21959679144390301</v>
      </c>
      <c r="N597" s="38">
        <f t="shared" si="222"/>
        <v>3.3250000000000002</v>
      </c>
      <c r="R597" s="13"/>
    </row>
    <row r="598" spans="1:18">
      <c r="A598">
        <v>597</v>
      </c>
      <c r="B598" s="3">
        <v>-0.38669999999999999</v>
      </c>
      <c r="G598" s="29">
        <f t="shared" si="223"/>
        <v>1265.1198220755896</v>
      </c>
      <c r="H598" s="29">
        <f t="shared" si="223"/>
        <v>1266.1806759530668</v>
      </c>
      <c r="I598" s="29">
        <f t="shared" si="219"/>
        <v>-0.14515</v>
      </c>
      <c r="J598" s="29">
        <f t="shared" si="220"/>
        <v>-0.31459814814814813</v>
      </c>
      <c r="K598" s="49">
        <f t="shared" si="221"/>
        <v>0.16944814814814813</v>
      </c>
      <c r="L598" s="30"/>
      <c r="M598" s="38">
        <f t="shared" si="217"/>
        <v>-0.79531852751399545</v>
      </c>
      <c r="N598" s="38">
        <f t="shared" si="222"/>
        <v>3.3250000000000002</v>
      </c>
      <c r="R598" s="13"/>
    </row>
    <row r="599" spans="1:18">
      <c r="A599">
        <v>598</v>
      </c>
      <c r="B599" s="3">
        <v>-0.36699999999999999</v>
      </c>
      <c r="G599" s="29">
        <f t="shared" si="223"/>
        <v>1267.2415298305443</v>
      </c>
      <c r="H599" s="29">
        <f t="shared" si="223"/>
        <v>1268.3023837080216</v>
      </c>
      <c r="I599" s="29">
        <f t="shared" si="219"/>
        <v>-0.29460000000000003</v>
      </c>
      <c r="J599" s="29">
        <f t="shared" si="220"/>
        <v>-0.30344259259259254</v>
      </c>
      <c r="K599" s="49">
        <f t="shared" si="221"/>
        <v>8.8425925925925131E-3</v>
      </c>
      <c r="L599" s="30"/>
      <c r="M599" s="38">
        <f t="shared" si="217"/>
        <v>-0.99890188557944226</v>
      </c>
      <c r="N599" s="38">
        <f t="shared" si="222"/>
        <v>3.3250000000000002</v>
      </c>
      <c r="R599" s="13"/>
    </row>
    <row r="600" spans="1:18">
      <c r="A600">
        <v>599</v>
      </c>
      <c r="B600" s="3">
        <v>-0.32769999999999999</v>
      </c>
      <c r="G600" s="29">
        <f t="shared" si="223"/>
        <v>1269.3632375854991</v>
      </c>
      <c r="H600" s="29">
        <f t="shared" si="223"/>
        <v>1270.4240914629763</v>
      </c>
      <c r="I600" s="29">
        <f t="shared" si="219"/>
        <v>-0.33009999999999995</v>
      </c>
      <c r="J600" s="29">
        <f t="shared" si="220"/>
        <v>-0.30157592592592591</v>
      </c>
      <c r="K600" s="49">
        <f t="shared" si="221"/>
        <v>-2.8524074074074035E-2</v>
      </c>
      <c r="L600" s="30"/>
      <c r="M600" s="38">
        <f t="shared" si="217"/>
        <v>-0.73508794982442371</v>
      </c>
      <c r="N600" s="38">
        <f t="shared" si="222"/>
        <v>3.3250000000000002</v>
      </c>
      <c r="R600" s="13"/>
    </row>
    <row r="601" spans="1:18">
      <c r="A601">
        <v>600</v>
      </c>
      <c r="B601" s="3">
        <v>-0.2535</v>
      </c>
      <c r="G601" s="29">
        <f t="shared" si="223"/>
        <v>1271.4849453404538</v>
      </c>
      <c r="H601" s="29">
        <f t="shared" si="223"/>
        <v>1272.5457992179311</v>
      </c>
      <c r="I601" s="29">
        <f t="shared" si="219"/>
        <v>-0.38400000000000001</v>
      </c>
      <c r="J601" s="29">
        <f t="shared" si="220"/>
        <v>-0.31763518518518519</v>
      </c>
      <c r="K601" s="49">
        <f t="shared" si="221"/>
        <v>-6.6364814814814821E-2</v>
      </c>
      <c r="L601" s="30"/>
      <c r="M601" s="38">
        <f t="shared" si="217"/>
        <v>-0.1273181927540453</v>
      </c>
      <c r="N601" s="38">
        <f t="shared" si="222"/>
        <v>3.3250000000000002</v>
      </c>
      <c r="R601" s="13"/>
    </row>
    <row r="602" spans="1:18">
      <c r="A602">
        <v>601</v>
      </c>
      <c r="B602" s="3">
        <v>-0.26650000000000001</v>
      </c>
      <c r="G602" s="29">
        <f t="shared" si="223"/>
        <v>1273.6066530954085</v>
      </c>
      <c r="H602" s="29">
        <f t="shared" si="223"/>
        <v>1274.6675069728858</v>
      </c>
      <c r="I602" s="29">
        <f t="shared" si="219"/>
        <v>-0.25459999999999999</v>
      </c>
      <c r="J602" s="29">
        <f t="shared" si="220"/>
        <v>-0.32390925925925923</v>
      </c>
      <c r="K602" s="49">
        <f t="shared" si="221"/>
        <v>6.9309259259259237E-2</v>
      </c>
      <c r="L602" s="30"/>
      <c r="M602" s="38">
        <f t="shared" si="217"/>
        <v>0.54002516169008974</v>
      </c>
      <c r="N602" s="38">
        <f t="shared" si="222"/>
        <v>3.3250000000000002</v>
      </c>
      <c r="R602" s="13"/>
    </row>
    <row r="603" spans="1:18">
      <c r="A603">
        <v>602</v>
      </c>
      <c r="B603" s="3">
        <v>-0.36130000000000001</v>
      </c>
      <c r="G603" s="29">
        <f t="shared" si="223"/>
        <v>1275.7283608503633</v>
      </c>
      <c r="H603" s="29">
        <f t="shared" si="223"/>
        <v>1276.7892147278405</v>
      </c>
      <c r="I603" s="29">
        <f t="shared" si="219"/>
        <v>-0.38180000000000003</v>
      </c>
      <c r="J603" s="29">
        <f t="shared" si="220"/>
        <v>-0.38153703703703701</v>
      </c>
      <c r="K603" s="49">
        <f t="shared" si="221"/>
        <v>-2.6296296296302035E-4</v>
      </c>
      <c r="L603" s="30"/>
      <c r="M603" s="38">
        <f t="shared" si="217"/>
        <v>0.9546847412682693</v>
      </c>
      <c r="N603" s="38">
        <f t="shared" si="222"/>
        <v>3.3250000000000002</v>
      </c>
      <c r="R603" s="13"/>
    </row>
    <row r="604" spans="1:18">
      <c r="A604">
        <v>603</v>
      </c>
      <c r="B604" s="3">
        <v>-0.38500000000000001</v>
      </c>
      <c r="G604" s="29">
        <f t="shared" si="223"/>
        <v>1277.850068605318</v>
      </c>
      <c r="H604" s="29">
        <f t="shared" si="223"/>
        <v>1278.9109224827953</v>
      </c>
      <c r="I604" s="29">
        <f t="shared" si="219"/>
        <v>-0.28759999999999997</v>
      </c>
      <c r="J604" s="29">
        <f t="shared" si="220"/>
        <v>-0.40228148148148146</v>
      </c>
      <c r="K604" s="49">
        <f t="shared" si="221"/>
        <v>0.1146814814814815</v>
      </c>
      <c r="L604" s="30"/>
      <c r="M604" s="38">
        <f t="shared" si="217"/>
        <v>0.92263672026801358</v>
      </c>
      <c r="N604" s="38">
        <f t="shared" si="222"/>
        <v>3.3250000000000002</v>
      </c>
      <c r="R604" s="13"/>
    </row>
    <row r="605" spans="1:18">
      <c r="A605">
        <v>604</v>
      </c>
      <c r="B605" s="3">
        <v>-0.31359999999999999</v>
      </c>
      <c r="G605" s="29">
        <f t="shared" si="223"/>
        <v>1279.9717763602728</v>
      </c>
      <c r="H605" s="29">
        <f t="shared" si="223"/>
        <v>1281.03263023775</v>
      </c>
      <c r="I605" s="29">
        <f t="shared" si="219"/>
        <v>-0.31753333333333333</v>
      </c>
      <c r="J605" s="29">
        <f t="shared" si="220"/>
        <v>-0.41973703703703708</v>
      </c>
      <c r="K605" s="49">
        <f t="shared" si="221"/>
        <v>0.10220370370370374</v>
      </c>
      <c r="L605" s="30"/>
      <c r="M605" s="38">
        <f t="shared" si="217"/>
        <v>0.45887672388939332</v>
      </c>
      <c r="N605" s="38">
        <f t="shared" si="222"/>
        <v>3.3250000000000002</v>
      </c>
      <c r="R605" s="13"/>
    </row>
    <row r="606" spans="1:18">
      <c r="A606">
        <v>605</v>
      </c>
      <c r="B606" s="3">
        <v>-0.31359999999999999</v>
      </c>
      <c r="G606" s="29">
        <f t="shared" si="223"/>
        <v>1282.0934841152275</v>
      </c>
      <c r="H606" s="29">
        <f t="shared" si="223"/>
        <v>1283.1543379927048</v>
      </c>
      <c r="I606" s="29">
        <f t="shared" si="219"/>
        <v>-0.51980000000000004</v>
      </c>
      <c r="J606" s="29">
        <f t="shared" si="220"/>
        <v>-0.43565925925925925</v>
      </c>
      <c r="K606" s="49">
        <f t="shared" si="221"/>
        <v>-8.4140740740740794E-2</v>
      </c>
      <c r="L606" s="30"/>
      <c r="M606" s="38">
        <f t="shared" si="217"/>
        <v>-0.21959679144374333</v>
      </c>
      <c r="N606" s="38">
        <f t="shared" si="222"/>
        <v>3.3250000000000002</v>
      </c>
      <c r="R606" s="13"/>
    </row>
    <row r="607" spans="1:18">
      <c r="A607">
        <v>606</v>
      </c>
      <c r="B607" s="3">
        <v>-0.37140000000000001</v>
      </c>
      <c r="G607" s="29">
        <f t="shared" si="223"/>
        <v>1284.2151918701823</v>
      </c>
      <c r="H607" s="29">
        <f t="shared" si="223"/>
        <v>1285.2760457476595</v>
      </c>
      <c r="I607" s="29">
        <f t="shared" si="219"/>
        <v>-0.66379999999999995</v>
      </c>
      <c r="J607" s="29">
        <f t="shared" si="220"/>
        <v>-0.47282592592592593</v>
      </c>
      <c r="K607" s="49">
        <f t="shared" si="221"/>
        <v>-0.19097407407407402</v>
      </c>
      <c r="L607" s="30"/>
      <c r="M607" s="38">
        <f t="shared" si="217"/>
        <v>-0.79531852751391352</v>
      </c>
      <c r="N607" s="38">
        <f t="shared" si="222"/>
        <v>3.3250000000000002</v>
      </c>
      <c r="R607" s="13"/>
    </row>
    <row r="608" spans="1:18">
      <c r="A608">
        <v>607</v>
      </c>
      <c r="B608" s="3">
        <v>-0.37880000000000003</v>
      </c>
      <c r="G608" s="29">
        <f t="shared" si="223"/>
        <v>1286.336899625137</v>
      </c>
      <c r="H608" s="29">
        <f t="shared" si="223"/>
        <v>1287.3977535026143</v>
      </c>
      <c r="I608" s="29">
        <f t="shared" si="219"/>
        <v>-0.48130000000000001</v>
      </c>
      <c r="J608" s="29">
        <f t="shared" si="220"/>
        <v>-0.49906481481481474</v>
      </c>
      <c r="K608" s="49">
        <f t="shared" si="221"/>
        <v>1.7764814814814733E-2</v>
      </c>
      <c r="L608" s="30"/>
      <c r="M608" s="38">
        <f t="shared" si="217"/>
        <v>-0.99890188557944859</v>
      </c>
      <c r="N608" s="38">
        <f t="shared" si="222"/>
        <v>3.3250000000000002</v>
      </c>
      <c r="R608" s="13"/>
    </row>
    <row r="609" spans="1:18">
      <c r="A609">
        <v>608</v>
      </c>
      <c r="B609" s="3">
        <v>-0.40129999999999999</v>
      </c>
      <c r="G609" s="29">
        <f t="shared" si="223"/>
        <v>1288.4586073800917</v>
      </c>
      <c r="H609" s="29">
        <f t="shared" si="223"/>
        <v>1289.519461257569</v>
      </c>
      <c r="I609" s="29">
        <f t="shared" si="219"/>
        <v>-0.48719999999999997</v>
      </c>
      <c r="J609" s="29">
        <f t="shared" si="220"/>
        <v>-0.53438703703703705</v>
      </c>
      <c r="K609" s="49">
        <f t="shared" si="221"/>
        <v>4.7187037037037083E-2</v>
      </c>
      <c r="L609" s="30"/>
      <c r="M609" s="38">
        <f t="shared" si="217"/>
        <v>-0.73508794982453463</v>
      </c>
      <c r="N609" s="38">
        <f t="shared" si="222"/>
        <v>3.3250000000000002</v>
      </c>
      <c r="R609" s="13"/>
    </row>
    <row r="610" spans="1:18">
      <c r="A610">
        <v>609</v>
      </c>
      <c r="B610" s="3">
        <v>-0.49080000000000001</v>
      </c>
      <c r="G610" s="29">
        <f t="shared" si="223"/>
        <v>1290.5803151350465</v>
      </c>
      <c r="H610" s="29">
        <f t="shared" si="223"/>
        <v>1291.6411690125237</v>
      </c>
      <c r="I610" s="29">
        <f t="shared" si="219"/>
        <v>-0.52729999999999999</v>
      </c>
      <c r="J610" s="29">
        <f t="shared" si="220"/>
        <v>-0.55703888888888875</v>
      </c>
      <c r="K610" s="49">
        <f t="shared" si="221"/>
        <v>2.9738888888888759E-2</v>
      </c>
      <c r="L610" s="30"/>
      <c r="M610" s="38">
        <f t="shared" si="217"/>
        <v>-0.12731819275420764</v>
      </c>
      <c r="N610" s="38">
        <f t="shared" si="222"/>
        <v>3.3250000000000002</v>
      </c>
      <c r="R610" s="13"/>
    </row>
    <row r="611" spans="1:18">
      <c r="A611">
        <v>610</v>
      </c>
      <c r="B611" s="3">
        <v>-0.59919999999999995</v>
      </c>
      <c r="G611" s="29">
        <f t="shared" si="223"/>
        <v>1292.7020228900012</v>
      </c>
      <c r="H611" s="29">
        <f t="shared" si="223"/>
        <v>1293.7628767674785</v>
      </c>
      <c r="I611" s="29">
        <f t="shared" si="219"/>
        <v>-0.58909999999999996</v>
      </c>
      <c r="J611" s="29">
        <f t="shared" si="220"/>
        <v>-0.54452777777777783</v>
      </c>
      <c r="K611" s="49">
        <f t="shared" si="221"/>
        <v>-4.4572222222222124E-2</v>
      </c>
      <c r="L611" s="30"/>
      <c r="M611" s="38">
        <f t="shared" si="217"/>
        <v>0.54002516168995196</v>
      </c>
      <c r="N611" s="38">
        <f t="shared" si="222"/>
        <v>3.3250000000000002</v>
      </c>
      <c r="R611" s="13"/>
    </row>
    <row r="612" spans="1:18">
      <c r="A612">
        <v>611</v>
      </c>
      <c r="B612" s="3">
        <v>-0.61119999999999997</v>
      </c>
      <c r="G612" s="29">
        <f t="shared" ref="G612:H627" si="224">G611+2.1217077549548</f>
        <v>1294.823730644956</v>
      </c>
      <c r="H612" s="29">
        <f t="shared" si="224"/>
        <v>1295.8845845224332</v>
      </c>
      <c r="I612" s="29">
        <f t="shared" si="219"/>
        <v>-0.61795</v>
      </c>
      <c r="J612" s="29">
        <f t="shared" si="220"/>
        <v>-0.51898888888888894</v>
      </c>
      <c r="K612" s="49">
        <f t="shared" si="221"/>
        <v>-9.8961111111111055E-2</v>
      </c>
      <c r="L612" s="30"/>
      <c r="M612" s="38">
        <f t="shared" si="217"/>
        <v>0.95468474126821212</v>
      </c>
      <c r="N612" s="38">
        <f t="shared" si="222"/>
        <v>3.3250000000000002</v>
      </c>
      <c r="R612" s="13"/>
    </row>
    <row r="613" spans="1:18">
      <c r="A613">
        <v>612</v>
      </c>
      <c r="B613" s="3">
        <v>-0.48930000000000001</v>
      </c>
      <c r="G613" s="29">
        <f t="shared" si="224"/>
        <v>1296.9454383999107</v>
      </c>
      <c r="H613" s="29">
        <f t="shared" si="224"/>
        <v>1298.006292277388</v>
      </c>
      <c r="I613" s="29">
        <f t="shared" si="219"/>
        <v>-0.60550000000000004</v>
      </c>
      <c r="J613" s="29">
        <f t="shared" si="220"/>
        <v>-0.52054444444444448</v>
      </c>
      <c r="K613" s="49">
        <f t="shared" si="221"/>
        <v>-8.4955555555555562E-2</v>
      </c>
      <c r="L613" s="30"/>
      <c r="M613" s="38">
        <f t="shared" si="217"/>
        <v>0.92263672026807675</v>
      </c>
      <c r="N613" s="38">
        <f t="shared" si="222"/>
        <v>3.3250000000000002</v>
      </c>
      <c r="R613" s="13"/>
    </row>
    <row r="614" spans="1:18">
      <c r="A614">
        <v>613</v>
      </c>
      <c r="B614" s="3">
        <v>-0.38969999999999999</v>
      </c>
      <c r="G614" s="29">
        <f t="shared" si="224"/>
        <v>1299.0671461548654</v>
      </c>
      <c r="H614" s="29">
        <f t="shared" si="224"/>
        <v>1300.1280000323427</v>
      </c>
      <c r="I614" s="29">
        <f t="shared" si="219"/>
        <v>-0.52139999999999997</v>
      </c>
      <c r="J614" s="29">
        <f t="shared" si="220"/>
        <v>-0.51316111111111118</v>
      </c>
      <c r="K614" s="49">
        <f t="shared" si="221"/>
        <v>-8.2388888888887957E-3</v>
      </c>
      <c r="L614" s="30"/>
      <c r="M614" s="38">
        <f t="shared" si="217"/>
        <v>0.45887672388958928</v>
      </c>
      <c r="N614" s="38">
        <f t="shared" si="222"/>
        <v>3.3250000000000002</v>
      </c>
    </row>
    <row r="615" spans="1:18">
      <c r="A615">
        <v>614</v>
      </c>
      <c r="B615" s="3">
        <v>-0.4355</v>
      </c>
      <c r="G615" s="29">
        <f t="shared" si="224"/>
        <v>1301.1888539098202</v>
      </c>
      <c r="H615" s="53">
        <f t="shared" si="224"/>
        <v>1302.2497077872974</v>
      </c>
      <c r="I615" s="29">
        <f t="shared" si="219"/>
        <v>-0.40720000000000001</v>
      </c>
      <c r="J615" s="29">
        <f t="shared" si="220"/>
        <v>-0.48649444444444434</v>
      </c>
      <c r="K615" s="49">
        <f t="shared" si="221"/>
        <v>7.9294444444444334E-2</v>
      </c>
      <c r="L615" s="30"/>
      <c r="M615" s="38">
        <f t="shared" si="217"/>
        <v>-0.21959679144358366</v>
      </c>
      <c r="N615" s="38">
        <f t="shared" si="222"/>
        <v>3.3250000000000002</v>
      </c>
    </row>
    <row r="616" spans="1:18">
      <c r="A616">
        <v>615</v>
      </c>
      <c r="B616" s="3">
        <v>-0.501</v>
      </c>
      <c r="G616" s="29">
        <f t="shared" si="224"/>
        <v>1303.3105616647749</v>
      </c>
      <c r="H616" s="53">
        <f t="shared" si="224"/>
        <v>1304.3714155422522</v>
      </c>
      <c r="I616" s="29">
        <f t="shared" si="219"/>
        <v>-0.43394999999999995</v>
      </c>
      <c r="J616" s="29">
        <f t="shared" si="220"/>
        <v>-0.45349444444444448</v>
      </c>
      <c r="K616" s="54">
        <f t="shared" si="221"/>
        <v>1.9544444444444531E-2</v>
      </c>
      <c r="L616" s="30"/>
      <c r="M616" s="38">
        <f t="shared" si="217"/>
        <v>-0.79531852751377985</v>
      </c>
      <c r="N616" s="38">
        <f t="shared" si="222"/>
        <v>3.3250000000000002</v>
      </c>
    </row>
    <row r="617" spans="1:18">
      <c r="A617">
        <v>616</v>
      </c>
      <c r="B617" s="3">
        <v>-0.441</v>
      </c>
      <c r="G617" s="29">
        <f t="shared" si="224"/>
        <v>1305.4322694197297</v>
      </c>
      <c r="H617" s="29">
        <f t="shared" si="224"/>
        <v>1306.4931232972069</v>
      </c>
      <c r="I617" s="29">
        <f t="shared" si="219"/>
        <v>-0.49529999999999996</v>
      </c>
      <c r="J617" s="29">
        <f t="shared" si="220"/>
        <v>-0.42627777777777776</v>
      </c>
      <c r="K617" s="54">
        <f t="shared" si="221"/>
        <v>-6.9022222222222207E-2</v>
      </c>
      <c r="L617" s="30"/>
      <c r="M617" s="38">
        <f t="shared" si="217"/>
        <v>-0.99890188557945625</v>
      </c>
      <c r="N617" s="38">
        <f t="shared" si="222"/>
        <v>3.3250000000000002</v>
      </c>
    </row>
    <row r="618" spans="1:18">
      <c r="A618">
        <v>617</v>
      </c>
      <c r="B618" s="3">
        <v>-0.34799999999999998</v>
      </c>
      <c r="G618" s="29">
        <f t="shared" si="224"/>
        <v>1307.5539771746844</v>
      </c>
      <c r="H618" s="29">
        <f t="shared" si="224"/>
        <v>1308.6148310521617</v>
      </c>
      <c r="I618" s="29">
        <f t="shared" si="219"/>
        <v>-0.42074999999999996</v>
      </c>
      <c r="J618" s="29">
        <f t="shared" si="220"/>
        <v>-0.41669444444444442</v>
      </c>
      <c r="K618" s="54">
        <f t="shared" si="221"/>
        <v>-4.0555555555555345E-3</v>
      </c>
      <c r="L618" s="30"/>
      <c r="M618" s="38">
        <f t="shared" si="217"/>
        <v>-0.73508794982466485</v>
      </c>
      <c r="N618" s="38">
        <f t="shared" si="222"/>
        <v>3.3250000000000002</v>
      </c>
    </row>
    <row r="619" spans="1:18">
      <c r="A619">
        <v>618</v>
      </c>
      <c r="B619" s="3">
        <v>-0.35759999999999997</v>
      </c>
      <c r="G619" s="29">
        <f t="shared" si="224"/>
        <v>1309.6756849296391</v>
      </c>
      <c r="H619" s="29">
        <f t="shared" si="224"/>
        <v>1310.7365388071164</v>
      </c>
      <c r="I619" s="29">
        <f t="shared" si="219"/>
        <v>-0.2873</v>
      </c>
      <c r="J619" s="29">
        <f t="shared" si="220"/>
        <v>-0.40744444444444444</v>
      </c>
      <c r="K619" s="54">
        <f t="shared" si="221"/>
        <v>0.12014444444444444</v>
      </c>
      <c r="L619" s="30"/>
      <c r="M619" s="38">
        <f t="shared" si="217"/>
        <v>-0.12731819275436998</v>
      </c>
      <c r="N619" s="38">
        <f t="shared" si="222"/>
        <v>3.3250000000000002</v>
      </c>
    </row>
    <row r="620" spans="1:18">
      <c r="A620">
        <v>619</v>
      </c>
      <c r="B620" s="3">
        <v>-0.45900000000000002</v>
      </c>
      <c r="G620" s="29">
        <f t="shared" si="224"/>
        <v>1311.7973926845939</v>
      </c>
      <c r="H620" s="29">
        <f t="shared" si="224"/>
        <v>1312.8582465620711</v>
      </c>
      <c r="I620" s="29">
        <f t="shared" si="219"/>
        <v>-0.29210000000000003</v>
      </c>
      <c r="J620" s="29">
        <f t="shared" si="220"/>
        <v>-0.39906111111111103</v>
      </c>
      <c r="K620" s="54">
        <f t="shared" si="221"/>
        <v>0.10696111111111101</v>
      </c>
      <c r="L620" s="30"/>
      <c r="M620" s="38">
        <f t="shared" si="217"/>
        <v>0.54002516168976644</v>
      </c>
      <c r="N620" s="38">
        <f t="shared" si="222"/>
        <v>3.3250000000000002</v>
      </c>
    </row>
    <row r="621" spans="1:18">
      <c r="A621">
        <v>620</v>
      </c>
      <c r="B621" s="3">
        <v>-0.52429999999999999</v>
      </c>
      <c r="G621" s="29">
        <f t="shared" si="224"/>
        <v>1313.9191004395486</v>
      </c>
      <c r="H621" s="29">
        <f t="shared" si="224"/>
        <v>1314.9799543170259</v>
      </c>
      <c r="I621" s="29">
        <f t="shared" si="219"/>
        <v>-0.373</v>
      </c>
      <c r="J621" s="29">
        <f t="shared" si="220"/>
        <v>-0.39730555555555558</v>
      </c>
      <c r="K621" s="54">
        <f t="shared" si="221"/>
        <v>2.430555555555558E-2</v>
      </c>
      <c r="L621" s="30"/>
      <c r="M621" s="38">
        <f t="shared" si="217"/>
        <v>0.95468474126816338</v>
      </c>
      <c r="N621" s="38">
        <f t="shared" si="222"/>
        <v>3.3250000000000002</v>
      </c>
    </row>
    <row r="622" spans="1:18">
      <c r="A622">
        <v>621</v>
      </c>
      <c r="B622" s="3">
        <v>-0.48649999999999999</v>
      </c>
      <c r="G622" s="29">
        <f t="shared" si="224"/>
        <v>1316.0408081945034</v>
      </c>
      <c r="H622" s="29">
        <f t="shared" si="224"/>
        <v>1317.1016620719806</v>
      </c>
      <c r="I622" s="29">
        <f t="shared" si="219"/>
        <v>-0.51924999999999999</v>
      </c>
      <c r="J622" s="29">
        <f t="shared" si="220"/>
        <v>-0.36346666666666666</v>
      </c>
      <c r="K622" s="54">
        <f t="shared" si="221"/>
        <v>-0.15578333333333333</v>
      </c>
      <c r="L622" s="30"/>
      <c r="M622" s="38">
        <f t="shared" si="217"/>
        <v>0.9226367202681508</v>
      </c>
      <c r="N622" s="38">
        <f t="shared" si="222"/>
        <v>3.3250000000000002</v>
      </c>
    </row>
    <row r="623" spans="1:18">
      <c r="A623">
        <v>622</v>
      </c>
      <c r="B623" s="3">
        <v>-0.43419999999999997</v>
      </c>
      <c r="G623" s="29">
        <f t="shared" si="224"/>
        <v>1318.1625159494581</v>
      </c>
      <c r="H623" s="29">
        <f t="shared" si="224"/>
        <v>1319.2233698269354</v>
      </c>
      <c r="I623" s="29">
        <f t="shared" si="219"/>
        <v>-0.43815000000000004</v>
      </c>
      <c r="J623" s="29">
        <f t="shared" si="220"/>
        <v>-0.34514444444444448</v>
      </c>
      <c r="K623" s="54">
        <f t="shared" si="221"/>
        <v>-9.3005555555555564E-2</v>
      </c>
      <c r="L623" s="30"/>
      <c r="M623" s="38">
        <f t="shared" si="217"/>
        <v>0.4588767238897094</v>
      </c>
      <c r="N623" s="38">
        <f t="shared" si="222"/>
        <v>3.3250000000000002</v>
      </c>
    </row>
    <row r="624" spans="1:18">
      <c r="A624">
        <v>623</v>
      </c>
      <c r="B624" s="3">
        <v>-0.41539999999999999</v>
      </c>
      <c r="G624" s="29">
        <f t="shared" si="224"/>
        <v>1320.2842237044129</v>
      </c>
      <c r="H624" s="29">
        <f t="shared" si="224"/>
        <v>1321.3450775818901</v>
      </c>
      <c r="I624" s="29">
        <f t="shared" si="219"/>
        <v>-0.33174999999999999</v>
      </c>
      <c r="J624" s="29">
        <f t="shared" si="220"/>
        <v>-0.34490555555555552</v>
      </c>
      <c r="K624" s="54">
        <f t="shared" si="221"/>
        <v>1.3155555555555531E-2</v>
      </c>
      <c r="L624" s="30"/>
      <c r="M624" s="38">
        <f t="shared" si="217"/>
        <v>-0.21959679144339625</v>
      </c>
      <c r="N624" s="38">
        <f t="shared" si="222"/>
        <v>3.3250000000000002</v>
      </c>
    </row>
    <row r="625" spans="1:14">
      <c r="A625">
        <v>624</v>
      </c>
      <c r="B625" s="3">
        <v>-0.45329999999999998</v>
      </c>
      <c r="G625" s="29">
        <f t="shared" si="224"/>
        <v>1322.4059314593676</v>
      </c>
      <c r="H625" s="29">
        <f t="shared" si="224"/>
        <v>1323.4667853368449</v>
      </c>
      <c r="I625" s="29">
        <f t="shared" si="219"/>
        <v>-0.41815000000000002</v>
      </c>
      <c r="J625" s="29">
        <f t="shared" si="220"/>
        <v>-0.32667962962962965</v>
      </c>
      <c r="K625" s="54">
        <f t="shared" si="221"/>
        <v>-9.1470370370370369E-2</v>
      </c>
      <c r="L625" s="30"/>
      <c r="M625" s="38">
        <f t="shared" si="217"/>
        <v>-0.7953185275136806</v>
      </c>
      <c r="N625" s="38">
        <f t="shared" si="222"/>
        <v>3.3250000000000002</v>
      </c>
    </row>
    <row r="626" spans="1:14">
      <c r="A626">
        <v>625</v>
      </c>
      <c r="B626" s="3">
        <v>-0.56469999999999998</v>
      </c>
      <c r="G626" s="29">
        <f t="shared" si="224"/>
        <v>1324.5276392143223</v>
      </c>
      <c r="H626" s="29">
        <f t="shared" si="224"/>
        <v>1325.5884930917996</v>
      </c>
      <c r="I626" s="29">
        <f t="shared" si="219"/>
        <v>-0.19075</v>
      </c>
      <c r="J626" s="29">
        <f t="shared" si="220"/>
        <v>-0.33211296296296294</v>
      </c>
      <c r="K626" s="54">
        <f t="shared" si="221"/>
        <v>0.14136296296296294</v>
      </c>
      <c r="L626" s="30"/>
      <c r="M626" s="38">
        <f t="shared" si="217"/>
        <v>-0.99890188557946658</v>
      </c>
      <c r="N626" s="38">
        <f t="shared" si="222"/>
        <v>3.3250000000000002</v>
      </c>
    </row>
    <row r="627" spans="1:14">
      <c r="A627">
        <v>626</v>
      </c>
      <c r="B627" s="3">
        <v>-0.66749999999999998</v>
      </c>
      <c r="G627" s="29">
        <f t="shared" si="224"/>
        <v>1326.6493469692771</v>
      </c>
      <c r="H627" s="29">
        <f t="shared" si="224"/>
        <v>1327.7102008467543</v>
      </c>
      <c r="I627" s="29">
        <f t="shared" si="219"/>
        <v>-0.25585000000000002</v>
      </c>
      <c r="J627" s="29">
        <f t="shared" si="220"/>
        <v>-0.33660185185185187</v>
      </c>
      <c r="K627" s="54">
        <f t="shared" si="221"/>
        <v>8.0751851851851852E-2</v>
      </c>
      <c r="L627" s="30"/>
      <c r="M627" s="38">
        <f t="shared" si="217"/>
        <v>-0.73508794982477588</v>
      </c>
      <c r="N627" s="38">
        <f t="shared" si="222"/>
        <v>3.3250000000000002</v>
      </c>
    </row>
    <row r="628" spans="1:14">
      <c r="A628">
        <v>627</v>
      </c>
      <c r="B628" s="3">
        <v>-0.61380000000000001</v>
      </c>
      <c r="G628" s="29">
        <f t="shared" ref="G628:H643" si="225">G627+2.1217077549548</f>
        <v>1328.7710547242318</v>
      </c>
      <c r="H628" s="29">
        <f t="shared" si="225"/>
        <v>1329.8319086017091</v>
      </c>
      <c r="I628" s="29">
        <f t="shared" si="219"/>
        <v>-0.28515000000000001</v>
      </c>
      <c r="J628" s="29">
        <f t="shared" si="220"/>
        <v>-0.3513074074074074</v>
      </c>
      <c r="K628" s="54">
        <f t="shared" si="221"/>
        <v>6.6157407407407387E-2</v>
      </c>
      <c r="L628" s="30"/>
      <c r="M628" s="38">
        <f t="shared" si="217"/>
        <v>-0.12731819275456049</v>
      </c>
      <c r="N628" s="38">
        <f t="shared" si="222"/>
        <v>3.3250000000000002</v>
      </c>
    </row>
    <row r="629" spans="1:14">
      <c r="A629">
        <v>628</v>
      </c>
      <c r="B629" s="3">
        <v>-0.4506</v>
      </c>
      <c r="G629" s="29">
        <f t="shared" si="225"/>
        <v>1330.8927624791866</v>
      </c>
      <c r="H629" s="29">
        <f t="shared" si="225"/>
        <v>1331.9536163566638</v>
      </c>
      <c r="I629" s="29">
        <f t="shared" si="219"/>
        <v>-0.12806666666666666</v>
      </c>
      <c r="J629" s="29">
        <f t="shared" si="220"/>
        <v>-0.35108518518518522</v>
      </c>
      <c r="K629" s="54">
        <f t="shared" si="221"/>
        <v>0.22301851851851856</v>
      </c>
      <c r="L629" s="30"/>
      <c r="M629" s="38">
        <f t="shared" si="217"/>
        <v>0.54002516168965253</v>
      </c>
      <c r="N629" s="38">
        <f t="shared" si="222"/>
        <v>3.3250000000000002</v>
      </c>
    </row>
    <row r="630" spans="1:14">
      <c r="A630">
        <v>629</v>
      </c>
      <c r="B630" s="3">
        <v>-0.42209999999999998</v>
      </c>
      <c r="G630" s="29">
        <f t="shared" si="225"/>
        <v>1333.0144702341413</v>
      </c>
      <c r="H630" s="29">
        <f t="shared" si="225"/>
        <v>1334.0753241116186</v>
      </c>
      <c r="I630" s="29">
        <f t="shared" si="219"/>
        <v>-0.4219</v>
      </c>
      <c r="J630" s="29">
        <f t="shared" si="220"/>
        <v>-0.32442962962962962</v>
      </c>
      <c r="K630" s="54">
        <f t="shared" si="221"/>
        <v>-9.7470370370370374E-2</v>
      </c>
      <c r="L630" s="30"/>
      <c r="M630" s="38">
        <f t="shared" si="217"/>
        <v>0.95468474126810621</v>
      </c>
      <c r="N630" s="38">
        <f t="shared" si="222"/>
        <v>3.3250000000000002</v>
      </c>
    </row>
    <row r="631" spans="1:14">
      <c r="A631">
        <v>630</v>
      </c>
      <c r="B631" s="3">
        <v>-0.46160000000000001</v>
      </c>
      <c r="G631" s="29">
        <f t="shared" si="225"/>
        <v>1335.136177989096</v>
      </c>
      <c r="H631" s="29">
        <f t="shared" si="225"/>
        <v>1336.1970318665733</v>
      </c>
      <c r="I631" s="29">
        <f t="shared" si="219"/>
        <v>-0.55964999999999998</v>
      </c>
      <c r="J631" s="29">
        <f t="shared" si="220"/>
        <v>-0.33393518518518522</v>
      </c>
      <c r="K631" s="54">
        <f t="shared" si="221"/>
        <v>-0.22571481481481476</v>
      </c>
      <c r="L631" s="30"/>
      <c r="M631" s="38">
        <f t="shared" si="217"/>
        <v>0.92263672026821397</v>
      </c>
      <c r="N631" s="38">
        <f t="shared" si="222"/>
        <v>3.3250000000000002</v>
      </c>
    </row>
    <row r="632" spans="1:14">
      <c r="A632">
        <v>631</v>
      </c>
      <c r="B632" s="3">
        <v>-0.4037</v>
      </c>
      <c r="G632" s="29">
        <f t="shared" si="225"/>
        <v>1337.2578857440508</v>
      </c>
      <c r="H632" s="29">
        <f t="shared" si="225"/>
        <v>1338.318739621528</v>
      </c>
      <c r="I632" s="29">
        <f t="shared" si="219"/>
        <v>-0.57050000000000001</v>
      </c>
      <c r="J632" s="29">
        <f t="shared" si="220"/>
        <v>-0.33874629629629627</v>
      </c>
      <c r="K632" s="54">
        <f t="shared" si="221"/>
        <v>-0.23175370370370374</v>
      </c>
      <c r="L632" s="30"/>
      <c r="M632" s="38">
        <f t="shared" si="217"/>
        <v>0.45887672388990536</v>
      </c>
      <c r="N632" s="38">
        <f t="shared" si="222"/>
        <v>3.3250000000000002</v>
      </c>
    </row>
    <row r="633" spans="1:14">
      <c r="A633">
        <v>632</v>
      </c>
      <c r="B633" s="3">
        <v>-0.33339999999999997</v>
      </c>
      <c r="G633" s="29">
        <f t="shared" si="225"/>
        <v>1339.3795934990055</v>
      </c>
      <c r="H633" s="29">
        <f t="shared" si="225"/>
        <v>1340.4404473764828</v>
      </c>
      <c r="I633" s="29">
        <f t="shared" si="219"/>
        <v>-0.32974999999999999</v>
      </c>
      <c r="J633" s="29">
        <f t="shared" si="220"/>
        <v>-0.34367962962962967</v>
      </c>
      <c r="K633" s="54">
        <f t="shared" si="221"/>
        <v>1.3929629629629681E-2</v>
      </c>
      <c r="L633" s="30"/>
      <c r="M633" s="38">
        <f t="shared" si="217"/>
        <v>-0.21959679144323657</v>
      </c>
      <c r="N633" s="38">
        <f t="shared" si="222"/>
        <v>3.3250000000000002</v>
      </c>
    </row>
    <row r="634" spans="1:14">
      <c r="A634">
        <v>633</v>
      </c>
      <c r="B634" s="3">
        <v>-0.3478</v>
      </c>
      <c r="G634" s="29">
        <f t="shared" si="225"/>
        <v>1341.5013012539603</v>
      </c>
      <c r="H634" s="29">
        <f t="shared" si="225"/>
        <v>1342.5621551314375</v>
      </c>
      <c r="I634" s="29">
        <f t="shared" si="219"/>
        <v>-0.17825000000000002</v>
      </c>
      <c r="J634" s="29">
        <f t="shared" si="220"/>
        <v>-0.37340185185185182</v>
      </c>
      <c r="K634" s="54">
        <f t="shared" si="221"/>
        <v>0.1951518518518518</v>
      </c>
      <c r="L634" s="30"/>
      <c r="M634" s="38">
        <f t="shared" si="217"/>
        <v>-0.79531852751359866</v>
      </c>
      <c r="N634" s="38">
        <f t="shared" si="222"/>
        <v>3.3250000000000002</v>
      </c>
    </row>
    <row r="635" spans="1:14">
      <c r="A635">
        <v>634</v>
      </c>
      <c r="B635" s="3">
        <v>-0.39529999999999998</v>
      </c>
      <c r="G635" s="29">
        <f t="shared" si="225"/>
        <v>1343.623009008915</v>
      </c>
      <c r="H635" s="29">
        <f t="shared" si="225"/>
        <v>1344.6838628863923</v>
      </c>
      <c r="I635" s="29">
        <f t="shared" si="219"/>
        <v>-0.27629999999999999</v>
      </c>
      <c r="J635" s="29">
        <f t="shared" si="220"/>
        <v>-0.3506185185185185</v>
      </c>
      <c r="K635" s="54">
        <f t="shared" si="221"/>
        <v>7.4318518518518506E-2</v>
      </c>
      <c r="L635" s="30"/>
      <c r="M635" s="38">
        <f t="shared" si="217"/>
        <v>-0.9989018855794729</v>
      </c>
      <c r="N635" s="38">
        <f t="shared" si="222"/>
        <v>3.3250000000000002</v>
      </c>
    </row>
    <row r="636" spans="1:14">
      <c r="A636">
        <v>635</v>
      </c>
      <c r="B636" s="3">
        <v>-0.41670000000000001</v>
      </c>
      <c r="G636" s="29">
        <f t="shared" si="225"/>
        <v>1345.7447167638697</v>
      </c>
      <c r="H636" s="29">
        <f t="shared" si="225"/>
        <v>1346.805570641347</v>
      </c>
      <c r="I636" s="29">
        <f t="shared" si="219"/>
        <v>-0.29915000000000003</v>
      </c>
      <c r="J636" s="29">
        <f t="shared" si="220"/>
        <v>-0.29513518518518517</v>
      </c>
      <c r="K636" s="54">
        <f t="shared" si="221"/>
        <v>-4.0148148148148599E-3</v>
      </c>
      <c r="L636" s="30"/>
      <c r="M636" s="38">
        <f t="shared" si="217"/>
        <v>-0.73508794982490611</v>
      </c>
      <c r="N636" s="38">
        <f t="shared" si="222"/>
        <v>3.3250000000000002</v>
      </c>
    </row>
    <row r="637" spans="1:14">
      <c r="A637">
        <v>636</v>
      </c>
      <c r="B637" s="3">
        <v>-0.41599999999999998</v>
      </c>
      <c r="G637" s="29">
        <f t="shared" si="225"/>
        <v>1347.8664245188245</v>
      </c>
      <c r="H637" s="29">
        <f t="shared" si="225"/>
        <v>1348.9272783963017</v>
      </c>
      <c r="I637" s="29">
        <f t="shared" si="219"/>
        <v>-0.32955000000000001</v>
      </c>
      <c r="J637" s="29">
        <f t="shared" si="220"/>
        <v>-0.24036851851851848</v>
      </c>
      <c r="K637" s="54">
        <f t="shared" si="221"/>
        <v>-8.9181481481481528E-2</v>
      </c>
      <c r="L637" s="30"/>
      <c r="M637" s="38">
        <f t="shared" si="217"/>
        <v>-0.12731819275472284</v>
      </c>
      <c r="N637" s="38">
        <f t="shared" si="222"/>
        <v>3.3250000000000002</v>
      </c>
    </row>
    <row r="638" spans="1:14">
      <c r="A638">
        <v>637</v>
      </c>
      <c r="B638" s="3">
        <v>-0.43380000000000002</v>
      </c>
      <c r="G638" s="29">
        <f t="shared" si="225"/>
        <v>1349.9881322737792</v>
      </c>
      <c r="H638" s="29">
        <f t="shared" si="225"/>
        <v>1351.0489861512565</v>
      </c>
      <c r="I638" s="29">
        <f t="shared" si="219"/>
        <v>-0.39556666666666668</v>
      </c>
      <c r="J638" s="29">
        <f t="shared" si="220"/>
        <v>-0.23070740740740739</v>
      </c>
      <c r="K638" s="54">
        <f t="shared" si="221"/>
        <v>-0.16485925925925929</v>
      </c>
      <c r="L638" s="30"/>
      <c r="M638" s="38">
        <f t="shared" si="217"/>
        <v>0.54002516168949088</v>
      </c>
      <c r="N638" s="38">
        <f t="shared" si="222"/>
        <v>3.3250000000000002</v>
      </c>
    </row>
    <row r="639" spans="1:14">
      <c r="A639">
        <v>638</v>
      </c>
      <c r="B639" s="3">
        <v>-0.51649999999999996</v>
      </c>
      <c r="G639" s="29">
        <f t="shared" si="225"/>
        <v>1352.109840028734</v>
      </c>
      <c r="H639" s="29">
        <f t="shared" si="225"/>
        <v>1353.1706939062112</v>
      </c>
      <c r="I639" s="29">
        <f t="shared" si="219"/>
        <v>-0.21684999999999999</v>
      </c>
      <c r="J639" s="29">
        <f t="shared" si="220"/>
        <v>-0.25627962962962964</v>
      </c>
      <c r="K639" s="54">
        <f t="shared" si="221"/>
        <v>3.9429629629629648E-2</v>
      </c>
      <c r="L639" s="30"/>
      <c r="M639" s="38">
        <f t="shared" si="217"/>
        <v>0.95468474126805747</v>
      </c>
      <c r="N639" s="38">
        <f t="shared" si="222"/>
        <v>3.3250000000000002</v>
      </c>
    </row>
    <row r="640" spans="1:14">
      <c r="A640">
        <v>639</v>
      </c>
      <c r="B640" s="3">
        <v>-0.60770000000000002</v>
      </c>
      <c r="G640" s="29">
        <f t="shared" si="225"/>
        <v>1354.2315477836887</v>
      </c>
      <c r="H640" s="29">
        <f t="shared" si="225"/>
        <v>1355.292401661166</v>
      </c>
      <c r="I640" s="29">
        <f t="shared" si="219"/>
        <v>-6.0300000000000006E-2</v>
      </c>
      <c r="J640" s="29">
        <f t="shared" si="220"/>
        <v>-0.26388518518518517</v>
      </c>
      <c r="K640" s="54">
        <f t="shared" si="221"/>
        <v>0.20358518518518515</v>
      </c>
      <c r="L640" s="30"/>
      <c r="M640" s="38">
        <f t="shared" si="217"/>
        <v>0.92263672026827703</v>
      </c>
      <c r="N640" s="38">
        <f t="shared" si="222"/>
        <v>3.3250000000000002</v>
      </c>
    </row>
    <row r="641" spans="1:14">
      <c r="A641">
        <v>640</v>
      </c>
      <c r="B641" s="3">
        <v>-0.58320000000000005</v>
      </c>
      <c r="G641" s="29">
        <f t="shared" si="225"/>
        <v>1356.3532555386435</v>
      </c>
      <c r="H641" s="29">
        <f t="shared" si="225"/>
        <v>1357.4141094161207</v>
      </c>
      <c r="I641" s="29">
        <f t="shared" si="219"/>
        <v>-7.7600000000000002E-2</v>
      </c>
      <c r="J641" s="29">
        <f t="shared" si="220"/>
        <v>-0.26876851851851846</v>
      </c>
      <c r="K641" s="54">
        <f t="shared" si="221"/>
        <v>0.19116851851851846</v>
      </c>
      <c r="L641" s="30"/>
      <c r="M641" s="38">
        <f t="shared" si="217"/>
        <v>0.45887672389005074</v>
      </c>
      <c r="N641" s="38">
        <f t="shared" si="222"/>
        <v>3.3250000000000002</v>
      </c>
    </row>
    <row r="642" spans="1:14">
      <c r="A642">
        <v>641</v>
      </c>
      <c r="B642" s="3">
        <v>-0.48359999999999997</v>
      </c>
      <c r="G642" s="29">
        <f t="shared" si="225"/>
        <v>1358.4749632935982</v>
      </c>
      <c r="H642" s="29">
        <f t="shared" si="225"/>
        <v>1359.5358171710755</v>
      </c>
      <c r="I642" s="29">
        <f t="shared" si="219"/>
        <v>-0.24279999999999999</v>
      </c>
      <c r="J642" s="29">
        <f t="shared" si="220"/>
        <v>-0.25245925925925927</v>
      </c>
      <c r="K642" s="54">
        <f t="shared" si="221"/>
        <v>9.6592592592592841E-3</v>
      </c>
      <c r="L642" s="30"/>
      <c r="M642" s="38">
        <f t="shared" ref="M642:M705" si="226" xml:space="preserve"> SIN((2*PI()*(H642-2000+N642)/19.0953697945932) + 5.663651193)</f>
        <v>-0.21959679144304917</v>
      </c>
      <c r="N642" s="38">
        <f t="shared" si="222"/>
        <v>3.3250000000000002</v>
      </c>
    </row>
    <row r="643" spans="1:14">
      <c r="A643">
        <v>642</v>
      </c>
      <c r="B643" s="3">
        <v>-0.45440000000000003</v>
      </c>
      <c r="G643" s="29">
        <f t="shared" si="225"/>
        <v>1360.5966710485529</v>
      </c>
      <c r="H643" s="29">
        <f t="shared" si="225"/>
        <v>1361.6575249260302</v>
      </c>
      <c r="I643" s="29">
        <f t="shared" si="219"/>
        <v>-0.40839999999999999</v>
      </c>
      <c r="J643" s="29">
        <f t="shared" si="220"/>
        <v>-0.25279629629629624</v>
      </c>
      <c r="K643" s="54">
        <f t="shared" si="221"/>
        <v>-0.15560370370370374</v>
      </c>
      <c r="L643" s="30"/>
      <c r="M643" s="38">
        <f t="shared" si="226"/>
        <v>-0.79531852751346499</v>
      </c>
      <c r="N643" s="38">
        <f t="shared" si="222"/>
        <v>3.3250000000000002</v>
      </c>
    </row>
    <row r="644" spans="1:14">
      <c r="A644">
        <v>643</v>
      </c>
      <c r="B644" s="3">
        <v>-0.5534</v>
      </c>
      <c r="G644" s="29">
        <f t="shared" ref="G644:H659" si="227">G643+2.1217077549548</f>
        <v>1362.7183788035077</v>
      </c>
      <c r="H644" s="29">
        <f t="shared" si="227"/>
        <v>1363.7792326809849</v>
      </c>
      <c r="I644" s="29">
        <f t="shared" si="219"/>
        <v>-0.34475</v>
      </c>
      <c r="J644" s="29">
        <f t="shared" si="220"/>
        <v>-0.27299629629629629</v>
      </c>
      <c r="K644" s="54">
        <f t="shared" si="221"/>
        <v>-7.1753703703703708E-2</v>
      </c>
      <c r="L644" s="30"/>
      <c r="M644" s="38">
        <f t="shared" si="226"/>
        <v>-0.9989018855794819</v>
      </c>
      <c r="N644" s="38">
        <f t="shared" si="222"/>
        <v>3.3250000000000002</v>
      </c>
    </row>
    <row r="645" spans="1:14">
      <c r="A645">
        <v>644</v>
      </c>
      <c r="B645" s="3">
        <v>-0.71989999999999998</v>
      </c>
      <c r="G645" s="29">
        <f t="shared" si="227"/>
        <v>1364.8400865584624</v>
      </c>
      <c r="H645" s="29">
        <f t="shared" si="227"/>
        <v>1365.9009404359397</v>
      </c>
      <c r="I645" s="29">
        <f t="shared" si="219"/>
        <v>-0.34309999999999996</v>
      </c>
      <c r="J645" s="29">
        <f t="shared" si="220"/>
        <v>-0.29490185185185186</v>
      </c>
      <c r="K645" s="54">
        <f t="shared" si="221"/>
        <v>-4.8198148148148101E-2</v>
      </c>
      <c r="L645" s="30"/>
      <c r="M645" s="38">
        <f t="shared" si="226"/>
        <v>-0.73508794982501702</v>
      </c>
      <c r="N645" s="38">
        <f t="shared" si="222"/>
        <v>3.3250000000000002</v>
      </c>
    </row>
    <row r="646" spans="1:14">
      <c r="A646">
        <v>645</v>
      </c>
      <c r="B646" s="3">
        <v>-0.73170000000000002</v>
      </c>
      <c r="G646" s="29">
        <f t="shared" si="227"/>
        <v>1366.9617943134172</v>
      </c>
      <c r="H646" s="29">
        <f t="shared" si="227"/>
        <v>1368.0226481908944</v>
      </c>
      <c r="I646" s="29">
        <f t="shared" si="219"/>
        <v>-0.18276666666666666</v>
      </c>
      <c r="J646" s="29">
        <f t="shared" si="220"/>
        <v>-0.33886296296296298</v>
      </c>
      <c r="K646" s="54">
        <f t="shared" si="221"/>
        <v>0.15609629629629632</v>
      </c>
      <c r="L646" s="30"/>
      <c r="M646" s="38">
        <f t="shared" si="226"/>
        <v>-0.12731819275488518</v>
      </c>
      <c r="N646" s="38">
        <f t="shared" si="222"/>
        <v>3.3250000000000002</v>
      </c>
    </row>
    <row r="647" spans="1:14">
      <c r="A647">
        <v>646</v>
      </c>
      <c r="B647" s="3">
        <v>-0.53420000000000001</v>
      </c>
      <c r="G647" s="29">
        <f t="shared" si="227"/>
        <v>1369.0835020683719</v>
      </c>
      <c r="H647" s="29">
        <f t="shared" si="227"/>
        <v>1370.1443559458492</v>
      </c>
      <c r="I647" s="29">
        <f t="shared" ref="I647:I684" si="228">AVERAGEIFS(TempDev,Year,"&gt;"&amp;G647,Year,"&lt;="&amp;G648)</f>
        <v>-0.39860000000000001</v>
      </c>
      <c r="J647" s="29">
        <f t="shared" ref="J647:J684" si="229">AVERAGE(I643:I651)</f>
        <v>-0.37221851851851856</v>
      </c>
      <c r="K647" s="54">
        <f t="shared" ref="K647:K684" si="230">I647-J647</f>
        <v>-2.638148148148145E-2</v>
      </c>
      <c r="L647" s="30"/>
      <c r="M647" s="38">
        <f t="shared" si="226"/>
        <v>0.54002516168932924</v>
      </c>
      <c r="N647" s="38">
        <f t="shared" si="222"/>
        <v>3.3250000000000002</v>
      </c>
    </row>
    <row r="648" spans="1:14">
      <c r="A648">
        <v>647</v>
      </c>
      <c r="B648" s="3">
        <v>-0.42470000000000002</v>
      </c>
      <c r="G648" s="29">
        <f t="shared" si="227"/>
        <v>1371.2052098233266</v>
      </c>
      <c r="H648" s="29">
        <f t="shared" si="227"/>
        <v>1372.2660637008039</v>
      </c>
      <c r="I648" s="29">
        <f t="shared" si="228"/>
        <v>-0.39865</v>
      </c>
      <c r="J648" s="29">
        <f t="shared" si="229"/>
        <v>-0.37691296296296295</v>
      </c>
      <c r="K648" s="54">
        <f t="shared" si="230"/>
        <v>-2.1737037037037055E-2</v>
      </c>
      <c r="L648" s="30"/>
      <c r="M648" s="38">
        <f t="shared" si="226"/>
        <v>0.95468474126800029</v>
      </c>
      <c r="N648" s="38">
        <f t="shared" si="222"/>
        <v>3.3250000000000002</v>
      </c>
    </row>
    <row r="649" spans="1:14">
      <c r="A649">
        <v>648</v>
      </c>
      <c r="B649" s="3">
        <v>-0.45419999999999999</v>
      </c>
      <c r="G649" s="29">
        <f t="shared" si="227"/>
        <v>1373.3269175782814</v>
      </c>
      <c r="H649" s="29">
        <f t="shared" si="227"/>
        <v>1374.3877714557586</v>
      </c>
      <c r="I649" s="29">
        <f t="shared" si="228"/>
        <v>-0.25745000000000001</v>
      </c>
      <c r="J649" s="29">
        <f t="shared" si="229"/>
        <v>-0.37899074074074068</v>
      </c>
      <c r="K649" s="54">
        <f t="shared" si="230"/>
        <v>0.12154074074074067</v>
      </c>
      <c r="L649" s="30"/>
      <c r="M649" s="38">
        <f t="shared" si="226"/>
        <v>0.92263672026835108</v>
      </c>
      <c r="N649" s="38">
        <f t="shared" si="222"/>
        <v>3.3250000000000002</v>
      </c>
    </row>
    <row r="650" spans="1:14">
      <c r="A650">
        <v>649</v>
      </c>
      <c r="B650" s="3">
        <v>-0.42709999999999998</v>
      </c>
      <c r="G650" s="29">
        <f t="shared" si="227"/>
        <v>1375.4486253332361</v>
      </c>
      <c r="H650" s="29">
        <f t="shared" si="227"/>
        <v>1376.5094792107134</v>
      </c>
      <c r="I650" s="29">
        <f t="shared" si="228"/>
        <v>-0.47324999999999995</v>
      </c>
      <c r="J650" s="29">
        <f t="shared" si="229"/>
        <v>-0.35732037037037034</v>
      </c>
      <c r="K650" s="54">
        <f t="shared" si="230"/>
        <v>-0.1159296296296296</v>
      </c>
      <c r="L650" s="30"/>
      <c r="M650" s="38">
        <f t="shared" si="226"/>
        <v>0.45887672389017092</v>
      </c>
      <c r="N650" s="38">
        <f t="shared" si="222"/>
        <v>3.3250000000000002</v>
      </c>
    </row>
    <row r="651" spans="1:14">
      <c r="A651">
        <v>650</v>
      </c>
      <c r="B651" s="3">
        <v>-0.42280000000000001</v>
      </c>
      <c r="G651" s="29">
        <f t="shared" si="227"/>
        <v>1377.5703330881909</v>
      </c>
      <c r="H651" s="29">
        <f t="shared" si="227"/>
        <v>1378.6311869656681</v>
      </c>
      <c r="I651" s="29">
        <f t="shared" si="228"/>
        <v>-0.54300000000000004</v>
      </c>
      <c r="J651" s="29">
        <f t="shared" si="229"/>
        <v>-0.36208518518518518</v>
      </c>
      <c r="K651" s="54">
        <f t="shared" si="230"/>
        <v>-0.18091481481481486</v>
      </c>
      <c r="L651" s="30"/>
      <c r="M651" s="38">
        <f t="shared" si="226"/>
        <v>-0.21959679144288949</v>
      </c>
      <c r="N651" s="38">
        <f t="shared" si="222"/>
        <v>3.3250000000000002</v>
      </c>
    </row>
    <row r="652" spans="1:14">
      <c r="A652">
        <v>651</v>
      </c>
      <c r="B652" s="3">
        <v>-0.46639999999999998</v>
      </c>
      <c r="G652" s="29">
        <f t="shared" si="227"/>
        <v>1379.6920408431456</v>
      </c>
      <c r="H652" s="29">
        <f t="shared" si="227"/>
        <v>1380.7528947206229</v>
      </c>
      <c r="I652" s="29">
        <f t="shared" si="228"/>
        <v>-0.45065</v>
      </c>
      <c r="J652" s="29">
        <f t="shared" si="229"/>
        <v>-0.35472962962962967</v>
      </c>
      <c r="K652" s="54">
        <f t="shared" si="230"/>
        <v>-9.5920370370370323E-2</v>
      </c>
      <c r="L652" s="30"/>
      <c r="M652" s="38">
        <f t="shared" si="226"/>
        <v>-0.79531852751336574</v>
      </c>
      <c r="N652" s="38">
        <f t="shared" si="222"/>
        <v>3.3250000000000002</v>
      </c>
    </row>
    <row r="653" spans="1:14">
      <c r="A653">
        <v>652</v>
      </c>
      <c r="B653" s="3">
        <v>-0.39879999999999999</v>
      </c>
      <c r="G653" s="29">
        <f t="shared" si="227"/>
        <v>1381.8137485981003</v>
      </c>
      <c r="H653" s="29">
        <f t="shared" si="227"/>
        <v>1382.8746024755776</v>
      </c>
      <c r="I653" s="29">
        <f t="shared" si="228"/>
        <v>-0.36345</v>
      </c>
      <c r="J653" s="29">
        <f t="shared" si="229"/>
        <v>-0.34510740740740736</v>
      </c>
      <c r="K653" s="54">
        <f t="shared" si="230"/>
        <v>-1.8342592592592633E-2</v>
      </c>
      <c r="L653" s="30"/>
      <c r="M653" s="38">
        <f t="shared" si="226"/>
        <v>-0.99890188557948956</v>
      </c>
      <c r="N653" s="38">
        <f t="shared" si="222"/>
        <v>3.3250000000000002</v>
      </c>
    </row>
    <row r="654" spans="1:14">
      <c r="A654">
        <v>653</v>
      </c>
      <c r="B654" s="3">
        <v>-0.30909999999999999</v>
      </c>
      <c r="G654" s="29">
        <f t="shared" si="227"/>
        <v>1383.9354563530551</v>
      </c>
      <c r="H654" s="29">
        <f t="shared" si="227"/>
        <v>1384.9963102305323</v>
      </c>
      <c r="I654" s="29">
        <f t="shared" si="228"/>
        <v>-0.14806666666666665</v>
      </c>
      <c r="J654" s="29">
        <f t="shared" si="229"/>
        <v>-0.34141851851851857</v>
      </c>
      <c r="K654" s="54">
        <f t="shared" si="230"/>
        <v>0.19335185185185191</v>
      </c>
      <c r="L654" s="30"/>
      <c r="M654" s="38">
        <f t="shared" si="226"/>
        <v>-0.73508794982512804</v>
      </c>
      <c r="N654" s="38">
        <f t="shared" si="222"/>
        <v>3.3250000000000002</v>
      </c>
    </row>
    <row r="655" spans="1:14">
      <c r="A655">
        <v>654</v>
      </c>
      <c r="B655" s="3">
        <v>-0.21529999999999999</v>
      </c>
      <c r="G655" s="29">
        <f t="shared" si="227"/>
        <v>1386.0571641080098</v>
      </c>
      <c r="H655" s="29">
        <f t="shared" si="227"/>
        <v>1387.1180179854871</v>
      </c>
      <c r="I655" s="29">
        <f t="shared" si="228"/>
        <v>-0.22565000000000002</v>
      </c>
      <c r="J655" s="29">
        <f t="shared" si="229"/>
        <v>-0.3278740740740741</v>
      </c>
      <c r="K655" s="54">
        <f t="shared" si="230"/>
        <v>0.10222407407407408</v>
      </c>
      <c r="L655" s="30"/>
      <c r="M655" s="38">
        <f t="shared" si="226"/>
        <v>-0.12731819275504752</v>
      </c>
      <c r="N655" s="38">
        <f t="shared" si="222"/>
        <v>3.3250000000000002</v>
      </c>
    </row>
    <row r="656" spans="1:14">
      <c r="A656">
        <v>655</v>
      </c>
      <c r="B656" s="3">
        <v>-0.12670000000000001</v>
      </c>
      <c r="G656" s="29">
        <f t="shared" si="227"/>
        <v>1388.1788718629646</v>
      </c>
      <c r="H656" s="29">
        <f t="shared" si="227"/>
        <v>1389.2397257404418</v>
      </c>
      <c r="I656" s="29">
        <f t="shared" si="228"/>
        <v>-0.33240000000000003</v>
      </c>
      <c r="J656" s="29">
        <f t="shared" si="229"/>
        <v>-0.31727407407407404</v>
      </c>
      <c r="K656" s="54">
        <f t="shared" si="230"/>
        <v>-1.5125925925925987E-2</v>
      </c>
      <c r="L656" s="30"/>
      <c r="M656" s="38">
        <f t="shared" si="226"/>
        <v>0.54002516168921544</v>
      </c>
      <c r="N656" s="38">
        <f t="shared" ref="N656:N719" si="231">N655</f>
        <v>3.3250000000000002</v>
      </c>
    </row>
    <row r="657" spans="1:14">
      <c r="A657">
        <v>656</v>
      </c>
      <c r="B657" s="3">
        <v>-0.14580000000000001</v>
      </c>
      <c r="G657" s="29">
        <f t="shared" si="227"/>
        <v>1390.3005796179193</v>
      </c>
      <c r="H657" s="29">
        <f t="shared" si="227"/>
        <v>1391.3614334953966</v>
      </c>
      <c r="I657" s="29">
        <f t="shared" si="228"/>
        <v>-0.31204999999999999</v>
      </c>
      <c r="J657" s="29">
        <f t="shared" si="229"/>
        <v>-0.32041296296296301</v>
      </c>
      <c r="K657" s="54">
        <f t="shared" si="230"/>
        <v>8.3629629629630164E-3</v>
      </c>
      <c r="L657" s="30"/>
      <c r="M657" s="38">
        <f t="shared" si="226"/>
        <v>0.95468474126795166</v>
      </c>
      <c r="N657" s="38">
        <f t="shared" si="231"/>
        <v>3.3250000000000002</v>
      </c>
    </row>
    <row r="658" spans="1:14">
      <c r="A658">
        <v>657</v>
      </c>
      <c r="B658" s="3">
        <v>-0.2364</v>
      </c>
      <c r="G658" s="29">
        <f t="shared" si="227"/>
        <v>1392.4222873728741</v>
      </c>
      <c r="H658" s="29">
        <f t="shared" si="227"/>
        <v>1393.4831412503513</v>
      </c>
      <c r="I658" s="29">
        <f t="shared" si="228"/>
        <v>-0.22425</v>
      </c>
      <c r="J658" s="29">
        <f t="shared" si="229"/>
        <v>-0.32453333333333334</v>
      </c>
      <c r="K658" s="54">
        <f t="shared" si="230"/>
        <v>0.10028333333333334</v>
      </c>
      <c r="L658" s="30"/>
      <c r="M658" s="38">
        <f t="shared" si="226"/>
        <v>0.92263672026841426</v>
      </c>
      <c r="N658" s="38">
        <f t="shared" si="231"/>
        <v>3.3250000000000002</v>
      </c>
    </row>
    <row r="659" spans="1:14">
      <c r="A659">
        <v>658</v>
      </c>
      <c r="B659" s="3">
        <v>-0.3105</v>
      </c>
      <c r="G659" s="29">
        <f t="shared" si="227"/>
        <v>1394.5439951278288</v>
      </c>
      <c r="H659" s="29">
        <f t="shared" si="227"/>
        <v>1395.6048490053061</v>
      </c>
      <c r="I659" s="29">
        <f t="shared" si="228"/>
        <v>-0.35135</v>
      </c>
      <c r="J659" s="29">
        <f t="shared" si="229"/>
        <v>-0.32845370370370369</v>
      </c>
      <c r="K659" s="54">
        <f t="shared" si="230"/>
        <v>-2.2896296296296303E-2</v>
      </c>
      <c r="L659" s="30"/>
      <c r="M659" s="38">
        <f t="shared" si="226"/>
        <v>0.45887672389034162</v>
      </c>
      <c r="N659" s="38">
        <f t="shared" si="231"/>
        <v>3.3250000000000002</v>
      </c>
    </row>
    <row r="660" spans="1:14">
      <c r="A660">
        <v>659</v>
      </c>
      <c r="B660" s="3">
        <v>-0.37869999999999998</v>
      </c>
      <c r="G660" s="29">
        <f t="shared" ref="G660:H675" si="232">G659+2.1217077549548</f>
        <v>1396.6657028827835</v>
      </c>
      <c r="H660" s="29">
        <f t="shared" si="232"/>
        <v>1397.7265567602608</v>
      </c>
      <c r="I660" s="29">
        <f t="shared" si="228"/>
        <v>-0.4476</v>
      </c>
      <c r="J660" s="29">
        <f t="shared" si="229"/>
        <v>-0.3203259259259259</v>
      </c>
      <c r="K660" s="54">
        <f t="shared" si="230"/>
        <v>-0.1272740740740741</v>
      </c>
      <c r="L660" s="30"/>
      <c r="M660" s="38">
        <f t="shared" si="226"/>
        <v>-0.21959679144272981</v>
      </c>
      <c r="N660" s="38">
        <f t="shared" si="231"/>
        <v>3.3250000000000002</v>
      </c>
    </row>
    <row r="661" spans="1:14">
      <c r="A661">
        <v>660</v>
      </c>
      <c r="B661" s="3">
        <v>-0.43049999999999999</v>
      </c>
      <c r="G661" s="29">
        <f t="shared" si="232"/>
        <v>1398.7874106377383</v>
      </c>
      <c r="H661" s="29">
        <f t="shared" si="232"/>
        <v>1399.8482645152155</v>
      </c>
      <c r="I661" s="29">
        <f t="shared" si="228"/>
        <v>-0.47889999999999999</v>
      </c>
      <c r="J661" s="29">
        <f t="shared" si="229"/>
        <v>-0.30876481481481477</v>
      </c>
      <c r="K661" s="54">
        <f t="shared" si="230"/>
        <v>-0.17013518518518522</v>
      </c>
      <c r="L661" s="30"/>
      <c r="M661" s="38">
        <f t="shared" si="226"/>
        <v>-0.79531852751326648</v>
      </c>
      <c r="N661" s="38">
        <f t="shared" si="231"/>
        <v>3.3250000000000002</v>
      </c>
    </row>
    <row r="662" spans="1:14">
      <c r="A662">
        <v>661</v>
      </c>
      <c r="B662" s="3">
        <v>-0.38</v>
      </c>
      <c r="G662" s="29">
        <f t="shared" si="232"/>
        <v>1400.909118392693</v>
      </c>
      <c r="H662" s="29">
        <f t="shared" si="232"/>
        <v>1401.9699722701703</v>
      </c>
      <c r="I662" s="29">
        <f t="shared" si="228"/>
        <v>-0.40053333333333335</v>
      </c>
      <c r="J662" s="29">
        <f t="shared" si="229"/>
        <v>-0.29572037037037036</v>
      </c>
      <c r="K662" s="54">
        <f t="shared" si="230"/>
        <v>-0.104812962962963</v>
      </c>
      <c r="L662" s="30"/>
      <c r="M662" s="38">
        <f t="shared" si="226"/>
        <v>-0.99890188557949855</v>
      </c>
      <c r="N662" s="38">
        <f t="shared" si="231"/>
        <v>3.3250000000000002</v>
      </c>
    </row>
    <row r="663" spans="1:14">
      <c r="A663">
        <v>662</v>
      </c>
      <c r="B663" s="3">
        <v>-0.2452</v>
      </c>
      <c r="G663" s="29">
        <f t="shared" si="232"/>
        <v>1403.0308261476478</v>
      </c>
      <c r="H663" s="29">
        <f t="shared" si="232"/>
        <v>1404.091680025125</v>
      </c>
      <c r="I663" s="29">
        <f t="shared" si="228"/>
        <v>-0.18335000000000001</v>
      </c>
      <c r="J663" s="29">
        <f t="shared" si="229"/>
        <v>-0.30122592592592595</v>
      </c>
      <c r="K663" s="54">
        <f t="shared" si="230"/>
        <v>0.11787592592592594</v>
      </c>
      <c r="L663" s="30"/>
      <c r="M663" s="38">
        <f t="shared" si="226"/>
        <v>-0.73508794982525827</v>
      </c>
      <c r="N663" s="38">
        <f t="shared" si="231"/>
        <v>3.3250000000000002</v>
      </c>
    </row>
    <row r="664" spans="1:14">
      <c r="A664">
        <v>663</v>
      </c>
      <c r="B664" s="3">
        <v>-0.22889999999999999</v>
      </c>
      <c r="G664" s="29">
        <f t="shared" si="232"/>
        <v>1405.1525339026025</v>
      </c>
      <c r="H664" s="29">
        <f t="shared" si="232"/>
        <v>1406.2133877800798</v>
      </c>
      <c r="I664" s="29">
        <f t="shared" si="228"/>
        <v>-0.1525</v>
      </c>
      <c r="J664" s="29">
        <f t="shared" si="229"/>
        <v>-0.3028481481481482</v>
      </c>
      <c r="K664" s="54">
        <f t="shared" si="230"/>
        <v>0.1503481481481482</v>
      </c>
      <c r="L664" s="30"/>
      <c r="M664" s="38">
        <f t="shared" si="226"/>
        <v>-0.12731819275523804</v>
      </c>
      <c r="N664" s="38">
        <f t="shared" si="231"/>
        <v>3.3250000000000002</v>
      </c>
    </row>
    <row r="665" spans="1:14">
      <c r="A665">
        <v>664</v>
      </c>
      <c r="B665" s="3">
        <v>-0.31280000000000002</v>
      </c>
      <c r="G665" s="29">
        <f t="shared" si="232"/>
        <v>1407.2742416575572</v>
      </c>
      <c r="H665" s="29">
        <f t="shared" si="232"/>
        <v>1408.3350955350345</v>
      </c>
      <c r="I665" s="29">
        <f t="shared" si="228"/>
        <v>-0.22835</v>
      </c>
      <c r="J665" s="29">
        <f t="shared" si="229"/>
        <v>-0.26417592592592593</v>
      </c>
      <c r="K665" s="54">
        <f t="shared" si="230"/>
        <v>3.5825925925925928E-2</v>
      </c>
      <c r="L665" s="30"/>
      <c r="M665" s="38">
        <f t="shared" si="226"/>
        <v>0.54002516168905368</v>
      </c>
      <c r="N665" s="38">
        <f t="shared" si="231"/>
        <v>3.3250000000000002</v>
      </c>
    </row>
    <row r="666" spans="1:14">
      <c r="A666">
        <v>665</v>
      </c>
      <c r="B666" s="3">
        <v>-0.28349999999999997</v>
      </c>
      <c r="G666" s="29">
        <f t="shared" si="232"/>
        <v>1409.395949412512</v>
      </c>
      <c r="H666" s="29">
        <f t="shared" si="232"/>
        <v>1410.4568032899892</v>
      </c>
      <c r="I666" s="29">
        <f t="shared" si="228"/>
        <v>-0.19464999999999999</v>
      </c>
      <c r="J666" s="29">
        <f t="shared" si="229"/>
        <v>-0.22247592592592591</v>
      </c>
      <c r="K666" s="54">
        <f t="shared" si="230"/>
        <v>2.7825925925925921E-2</v>
      </c>
      <c r="L666" s="30"/>
      <c r="M666" s="38">
        <f t="shared" si="226"/>
        <v>0.95468474126790293</v>
      </c>
      <c r="N666" s="38">
        <f t="shared" si="231"/>
        <v>3.3250000000000002</v>
      </c>
    </row>
    <row r="667" spans="1:14">
      <c r="A667">
        <v>666</v>
      </c>
      <c r="B667" s="3">
        <v>-0.19589999999999999</v>
      </c>
      <c r="G667" s="29">
        <f t="shared" si="232"/>
        <v>1411.5176571674667</v>
      </c>
      <c r="H667" s="29">
        <f t="shared" si="232"/>
        <v>1412.578511044944</v>
      </c>
      <c r="I667" s="29">
        <f t="shared" si="228"/>
        <v>-0.27380000000000004</v>
      </c>
      <c r="J667" s="29">
        <f t="shared" si="229"/>
        <v>-0.19867777777777779</v>
      </c>
      <c r="K667" s="54">
        <f t="shared" si="230"/>
        <v>-7.5122222222222257E-2</v>
      </c>
      <c r="L667" s="30"/>
      <c r="M667" s="38">
        <f t="shared" si="226"/>
        <v>0.92263672026847732</v>
      </c>
      <c r="N667" s="38">
        <f t="shared" si="231"/>
        <v>3.3250000000000002</v>
      </c>
    </row>
    <row r="668" spans="1:14">
      <c r="A668">
        <v>667</v>
      </c>
      <c r="B668" s="3">
        <v>-0.21</v>
      </c>
      <c r="G668" s="29">
        <f t="shared" si="232"/>
        <v>1413.6393649224215</v>
      </c>
      <c r="H668" s="29">
        <f t="shared" si="232"/>
        <v>1414.7002187998987</v>
      </c>
      <c r="I668" s="29">
        <f t="shared" si="228"/>
        <v>-0.36595</v>
      </c>
      <c r="J668" s="29">
        <f t="shared" si="229"/>
        <v>-0.17862222222222224</v>
      </c>
      <c r="K668" s="54">
        <f t="shared" si="230"/>
        <v>-0.18732777777777776</v>
      </c>
      <c r="L668" s="30"/>
      <c r="M668" s="38">
        <f t="shared" si="226"/>
        <v>0.45887672389051226</v>
      </c>
      <c r="N668" s="38">
        <f t="shared" si="231"/>
        <v>3.3250000000000002</v>
      </c>
    </row>
    <row r="669" spans="1:14">
      <c r="A669">
        <v>668</v>
      </c>
      <c r="B669" s="3">
        <v>-0.29149999999999998</v>
      </c>
      <c r="G669" s="29">
        <f t="shared" si="232"/>
        <v>1415.7610726773762</v>
      </c>
      <c r="H669" s="29">
        <f t="shared" si="232"/>
        <v>1416.8219265548535</v>
      </c>
      <c r="I669" s="29">
        <f t="shared" si="228"/>
        <v>-9.955E-2</v>
      </c>
      <c r="J669" s="29">
        <f t="shared" si="229"/>
        <v>-0.18228888888888889</v>
      </c>
      <c r="K669" s="54">
        <f t="shared" si="230"/>
        <v>8.273888888888889E-2</v>
      </c>
      <c r="L669" s="30"/>
      <c r="M669" s="38">
        <f t="shared" si="226"/>
        <v>-0.21959679144254241</v>
      </c>
      <c r="N669" s="38">
        <f t="shared" si="231"/>
        <v>3.3250000000000002</v>
      </c>
    </row>
    <row r="670" spans="1:14">
      <c r="A670">
        <v>669</v>
      </c>
      <c r="B670" s="3">
        <v>-0.35820000000000002</v>
      </c>
      <c r="G670" s="29">
        <f t="shared" si="232"/>
        <v>1417.8827804323309</v>
      </c>
      <c r="H670" s="29">
        <f t="shared" si="232"/>
        <v>1418.9436343098082</v>
      </c>
      <c r="I670" s="29">
        <f t="shared" si="228"/>
        <v>-0.10359999999999998</v>
      </c>
      <c r="J670" s="29">
        <f t="shared" si="229"/>
        <v>-0.16366111111111112</v>
      </c>
      <c r="K670" s="54">
        <f t="shared" si="230"/>
        <v>6.0061111111111135E-2</v>
      </c>
      <c r="L670" s="30"/>
      <c r="M670" s="38">
        <f t="shared" si="226"/>
        <v>-0.79531852751315002</v>
      </c>
      <c r="N670" s="38">
        <f t="shared" si="231"/>
        <v>3.3250000000000002</v>
      </c>
    </row>
    <row r="671" spans="1:14">
      <c r="A671">
        <v>670</v>
      </c>
      <c r="B671" s="3">
        <v>-0.30059999999999998</v>
      </c>
      <c r="G671" s="29">
        <f t="shared" si="232"/>
        <v>1420.0044881872857</v>
      </c>
      <c r="H671" s="29">
        <f t="shared" si="232"/>
        <v>1421.0653420647629</v>
      </c>
      <c r="I671" s="29">
        <f t="shared" si="228"/>
        <v>-0.18635000000000002</v>
      </c>
      <c r="J671" s="29">
        <f t="shared" si="229"/>
        <v>-0.16126111111111113</v>
      </c>
      <c r="K671" s="54">
        <f t="shared" si="230"/>
        <v>-2.5088888888888883E-2</v>
      </c>
      <c r="L671" s="30"/>
      <c r="M671" s="38">
        <f t="shared" si="226"/>
        <v>-0.99890188557950621</v>
      </c>
      <c r="N671" s="38">
        <f t="shared" si="231"/>
        <v>3.3250000000000002</v>
      </c>
    </row>
    <row r="672" spans="1:14">
      <c r="A672">
        <v>671</v>
      </c>
      <c r="B672" s="3">
        <v>-0.1384</v>
      </c>
      <c r="G672" s="29">
        <f t="shared" si="232"/>
        <v>1422.1261959422404</v>
      </c>
      <c r="H672" s="29">
        <f t="shared" si="232"/>
        <v>1423.1870498197177</v>
      </c>
      <c r="I672" s="29">
        <f t="shared" si="228"/>
        <v>-2.8500000000000001E-3</v>
      </c>
      <c r="J672" s="29">
        <f t="shared" si="229"/>
        <v>-0.16554444444444444</v>
      </c>
      <c r="K672" s="54">
        <f t="shared" si="230"/>
        <v>0.16269444444444445</v>
      </c>
      <c r="L672" s="30"/>
      <c r="M672" s="38">
        <f t="shared" si="226"/>
        <v>-0.73508794982536918</v>
      </c>
      <c r="N672" s="38">
        <f t="shared" si="231"/>
        <v>3.3250000000000002</v>
      </c>
    </row>
    <row r="673" spans="1:14">
      <c r="A673">
        <v>672</v>
      </c>
      <c r="B673" s="3">
        <v>-6.8000000000000005E-2</v>
      </c>
      <c r="G673" s="29">
        <f t="shared" si="232"/>
        <v>1424.2479036971952</v>
      </c>
      <c r="H673" s="29">
        <f t="shared" si="232"/>
        <v>1425.3087575746724</v>
      </c>
      <c r="I673" s="29">
        <f t="shared" si="228"/>
        <v>-0.1855</v>
      </c>
      <c r="J673" s="29">
        <f t="shared" si="229"/>
        <v>-0.17021111111111109</v>
      </c>
      <c r="K673" s="54">
        <f t="shared" si="230"/>
        <v>-1.5288888888888907E-2</v>
      </c>
      <c r="L673" s="30"/>
      <c r="M673" s="38">
        <f t="shared" si="226"/>
        <v>-0.12731819275540038</v>
      </c>
      <c r="N673" s="38">
        <f t="shared" si="231"/>
        <v>3.3250000000000002</v>
      </c>
    </row>
    <row r="674" spans="1:14">
      <c r="A674">
        <v>673</v>
      </c>
      <c r="B674" s="3">
        <v>-8.2699999999999996E-2</v>
      </c>
      <c r="G674" s="29">
        <f t="shared" si="232"/>
        <v>1426.3696114521499</v>
      </c>
      <c r="H674" s="29">
        <f t="shared" si="232"/>
        <v>1427.4304653296272</v>
      </c>
      <c r="I674" s="29">
        <f t="shared" si="228"/>
        <v>-6.0699999999999997E-2</v>
      </c>
      <c r="J674" s="29">
        <f t="shared" si="229"/>
        <v>-0.18901666666666667</v>
      </c>
      <c r="K674" s="54">
        <f t="shared" si="230"/>
        <v>0.12831666666666666</v>
      </c>
      <c r="L674" s="30"/>
      <c r="M674" s="38">
        <f t="shared" si="226"/>
        <v>0.54002516168889203</v>
      </c>
      <c r="N674" s="38">
        <f t="shared" si="231"/>
        <v>3.3250000000000002</v>
      </c>
    </row>
    <row r="675" spans="1:14">
      <c r="A675">
        <v>674</v>
      </c>
      <c r="B675" s="3">
        <v>-2.4400000000000002E-2</v>
      </c>
      <c r="G675" s="29">
        <f t="shared" si="232"/>
        <v>1428.4913192071047</v>
      </c>
      <c r="H675" s="29">
        <f t="shared" si="232"/>
        <v>1429.5521730845819</v>
      </c>
      <c r="I675" s="29">
        <f t="shared" si="228"/>
        <v>-0.17304999999999998</v>
      </c>
      <c r="J675" s="29">
        <f t="shared" si="229"/>
        <v>-0.21501666666666663</v>
      </c>
      <c r="K675" s="54">
        <f t="shared" si="230"/>
        <v>4.1966666666666652E-2</v>
      </c>
      <c r="L675" s="30"/>
      <c r="M675" s="38">
        <f t="shared" si="226"/>
        <v>0.95468474126784575</v>
      </c>
      <c r="N675" s="38">
        <f t="shared" si="231"/>
        <v>3.3250000000000002</v>
      </c>
    </row>
    <row r="676" spans="1:14">
      <c r="A676">
        <v>675</v>
      </c>
      <c r="B676" s="3">
        <v>-8.8900000000000007E-2</v>
      </c>
      <c r="G676" s="29">
        <f t="shared" ref="G676:H684" si="233">G675+2.1217077549548</f>
        <v>1430.6130269620594</v>
      </c>
      <c r="H676" s="29">
        <f t="shared" si="233"/>
        <v>1431.6738808395367</v>
      </c>
      <c r="I676" s="29">
        <f t="shared" si="228"/>
        <v>-0.31235000000000002</v>
      </c>
      <c r="J676" s="29">
        <f t="shared" si="229"/>
        <v>-0.22720555555555555</v>
      </c>
      <c r="K676" s="54">
        <f t="shared" si="230"/>
        <v>-8.5144444444444467E-2</v>
      </c>
      <c r="L676" s="30"/>
      <c r="M676" s="38">
        <f t="shared" si="226"/>
        <v>0.92263672026855148</v>
      </c>
      <c r="N676" s="38">
        <f t="shared" si="231"/>
        <v>3.3250000000000002</v>
      </c>
    </row>
    <row r="677" spans="1:14">
      <c r="A677">
        <v>676</v>
      </c>
      <c r="B677" s="3">
        <v>-0.35820000000000002</v>
      </c>
      <c r="G677" s="29">
        <f t="shared" si="233"/>
        <v>1432.7347347170141</v>
      </c>
      <c r="H677" s="29">
        <f t="shared" si="233"/>
        <v>1433.7955885944914</v>
      </c>
      <c r="I677" s="29">
        <f t="shared" si="228"/>
        <v>-0.40794999999999998</v>
      </c>
      <c r="J677" s="29">
        <f t="shared" si="229"/>
        <v>-0.25748888888888888</v>
      </c>
      <c r="K677" s="54">
        <f t="shared" si="230"/>
        <v>-0.1504611111111111</v>
      </c>
      <c r="L677" s="30"/>
      <c r="M677" s="38">
        <f t="shared" si="226"/>
        <v>0.4588767238906577</v>
      </c>
      <c r="N677" s="38">
        <f t="shared" si="231"/>
        <v>3.3250000000000002</v>
      </c>
    </row>
    <row r="678" spans="1:14">
      <c r="A678">
        <v>677</v>
      </c>
      <c r="B678" s="3">
        <v>-0.51429999999999998</v>
      </c>
      <c r="G678" s="29">
        <f t="shared" si="233"/>
        <v>1434.8564424719689</v>
      </c>
      <c r="H678" s="29">
        <f t="shared" si="233"/>
        <v>1435.9172963494461</v>
      </c>
      <c r="I678" s="29">
        <f t="shared" si="228"/>
        <v>-0.26879999999999998</v>
      </c>
      <c r="J678" s="29">
        <f t="shared" si="229"/>
        <v>-0.26777777777777778</v>
      </c>
      <c r="K678" s="54">
        <f t="shared" si="230"/>
        <v>-1.0222222222222022E-3</v>
      </c>
      <c r="L678" s="30"/>
      <c r="M678" s="38">
        <f t="shared" si="226"/>
        <v>-0.21959679144238275</v>
      </c>
      <c r="N678" s="38">
        <f t="shared" si="231"/>
        <v>3.3250000000000002</v>
      </c>
    </row>
    <row r="679" spans="1:14">
      <c r="A679">
        <v>678</v>
      </c>
      <c r="B679" s="3">
        <v>-0.35360000000000003</v>
      </c>
      <c r="G679" s="29">
        <f t="shared" si="233"/>
        <v>1436.9781502269236</v>
      </c>
      <c r="H679" s="29">
        <f t="shared" si="233"/>
        <v>1438.0390041044009</v>
      </c>
      <c r="I679" s="29">
        <f t="shared" si="228"/>
        <v>-0.33759999999999996</v>
      </c>
      <c r="J679" s="29">
        <f t="shared" si="229"/>
        <v>-0.31713333333333327</v>
      </c>
      <c r="K679" s="54">
        <f t="shared" si="230"/>
        <v>-2.0466666666666689E-2</v>
      </c>
      <c r="L679" s="30"/>
      <c r="M679" s="38">
        <f t="shared" si="226"/>
        <v>-0.79531852751303367</v>
      </c>
      <c r="N679" s="38">
        <f t="shared" si="231"/>
        <v>3.3250000000000002</v>
      </c>
    </row>
    <row r="680" spans="1:14">
      <c r="A680">
        <v>679</v>
      </c>
      <c r="B680" s="3">
        <v>-0.19270000000000001</v>
      </c>
      <c r="G680" s="29">
        <f t="shared" si="233"/>
        <v>1439.0998579818784</v>
      </c>
      <c r="H680" s="29">
        <f t="shared" si="233"/>
        <v>1440.1607118593556</v>
      </c>
      <c r="I680" s="29">
        <f t="shared" si="228"/>
        <v>-0.29605000000000004</v>
      </c>
      <c r="J680" s="29">
        <f t="shared" si="229"/>
        <v>-0.373</v>
      </c>
      <c r="K680" s="54">
        <f t="shared" si="230"/>
        <v>7.6949999999999963E-2</v>
      </c>
      <c r="L680" s="30"/>
      <c r="M680" s="38">
        <f t="shared" si="226"/>
        <v>-0.9989018855795152</v>
      </c>
      <c r="N680" s="38">
        <f t="shared" si="231"/>
        <v>3.3250000000000002</v>
      </c>
    </row>
    <row r="681" spans="1:14">
      <c r="A681">
        <v>680</v>
      </c>
      <c r="B681" s="3">
        <v>-0.314</v>
      </c>
      <c r="G681" s="29">
        <f t="shared" si="233"/>
        <v>1441.2215657368331</v>
      </c>
      <c r="H681" s="29">
        <f t="shared" si="233"/>
        <v>1442.2824196143104</v>
      </c>
      <c r="I681" s="29">
        <f t="shared" si="228"/>
        <v>-0.27539999999999998</v>
      </c>
      <c r="J681" s="29">
        <f t="shared" si="229"/>
        <v>-0.4155166666666667</v>
      </c>
      <c r="K681" s="54">
        <f t="shared" si="230"/>
        <v>0.14011666666666672</v>
      </c>
      <c r="L681" s="30"/>
      <c r="M681" s="38">
        <f t="shared" si="226"/>
        <v>-0.7350879498254802</v>
      </c>
      <c r="N681" s="38">
        <f t="shared" si="231"/>
        <v>3.3250000000000002</v>
      </c>
    </row>
    <row r="682" spans="1:14">
      <c r="A682">
        <v>681</v>
      </c>
      <c r="B682" s="3">
        <v>-0.43190000000000001</v>
      </c>
      <c r="G682" s="29">
        <f t="shared" si="233"/>
        <v>1443.3432734917878</v>
      </c>
      <c r="H682" s="29">
        <f t="shared" si="233"/>
        <v>1444.4041273692651</v>
      </c>
      <c r="I682" s="29">
        <f t="shared" si="228"/>
        <v>-0.27810000000000001</v>
      </c>
      <c r="J682" s="29">
        <f t="shared" si="229"/>
        <v>-0.43766666666666665</v>
      </c>
      <c r="K682" s="54">
        <f t="shared" si="230"/>
        <v>0.15956666666666663</v>
      </c>
      <c r="L682" s="30"/>
      <c r="M682" s="38">
        <f t="shared" si="226"/>
        <v>-0.12731819275556272</v>
      </c>
      <c r="N682" s="38">
        <f t="shared" si="231"/>
        <v>3.3250000000000002</v>
      </c>
    </row>
    <row r="683" spans="1:14">
      <c r="A683">
        <v>682</v>
      </c>
      <c r="B683" s="3">
        <v>-0.3135</v>
      </c>
      <c r="G683" s="29">
        <f t="shared" si="233"/>
        <v>1445.4649812467426</v>
      </c>
      <c r="H683" s="29">
        <f t="shared" si="233"/>
        <v>1446.5258351242198</v>
      </c>
      <c r="I683" s="29">
        <f t="shared" si="228"/>
        <v>-0.50490000000000002</v>
      </c>
      <c r="J683" s="29">
        <f t="shared" si="229"/>
        <v>-0.48517777777777776</v>
      </c>
      <c r="K683" s="54">
        <f t="shared" si="230"/>
        <v>-1.9722222222222252E-2</v>
      </c>
      <c r="L683" s="30"/>
      <c r="M683" s="38">
        <f t="shared" si="226"/>
        <v>0.54002516168877823</v>
      </c>
      <c r="N683" s="38">
        <f t="shared" si="231"/>
        <v>3.3250000000000002</v>
      </c>
    </row>
    <row r="684" spans="1:14">
      <c r="A684">
        <v>683</v>
      </c>
      <c r="B684" s="3">
        <v>-0.26129999999999998</v>
      </c>
      <c r="G684" s="29">
        <f t="shared" si="233"/>
        <v>1447.5866890016973</v>
      </c>
      <c r="H684" s="29">
        <f t="shared" si="233"/>
        <v>1448.6475428791746</v>
      </c>
      <c r="I684" s="29">
        <f t="shared" si="228"/>
        <v>-0.67585000000000006</v>
      </c>
      <c r="J684" s="29">
        <f t="shared" si="229"/>
        <v>-0.52551666666666663</v>
      </c>
      <c r="K684" s="54">
        <f t="shared" si="230"/>
        <v>-0.15033333333333343</v>
      </c>
      <c r="L684" s="30"/>
      <c r="M684" s="38">
        <f t="shared" si="226"/>
        <v>0.95468474126779701</v>
      </c>
      <c r="N684" s="38">
        <f t="shared" si="231"/>
        <v>3.3250000000000002</v>
      </c>
    </row>
    <row r="685" spans="1:14">
      <c r="A685">
        <v>684</v>
      </c>
      <c r="B685" s="3">
        <v>-0.3357</v>
      </c>
      <c r="G685" s="29">
        <f t="shared" ref="G685:H685" si="234">G684+2.1217077549548</f>
        <v>1449.7083967566521</v>
      </c>
      <c r="H685" s="29">
        <f t="shared" si="234"/>
        <v>1450.7692506341293</v>
      </c>
      <c r="I685" s="29">
        <f t="shared" ref="I685:I748" si="235">AVERAGEIFS(TempDev,Year,"&gt;"&amp;G685,Year,"&lt;="&amp;G686)</f>
        <v>-0.69500000000000006</v>
      </c>
      <c r="J685" s="29">
        <f t="shared" ref="J685:J748" si="236">AVERAGE(I681:I689)</f>
        <v>-0.55107777777777778</v>
      </c>
      <c r="K685" s="54">
        <f t="shared" ref="K685:K748" si="237">I685-J685</f>
        <v>-0.14392222222222228</v>
      </c>
      <c r="L685" s="30"/>
      <c r="M685" s="38">
        <f t="shared" si="226"/>
        <v>0.92263672026861454</v>
      </c>
      <c r="N685" s="38">
        <f t="shared" si="231"/>
        <v>3.3250000000000002</v>
      </c>
    </row>
    <row r="686" spans="1:14">
      <c r="A686">
        <v>685</v>
      </c>
      <c r="B686" s="3">
        <v>-0.32319999999999999</v>
      </c>
      <c r="G686" s="29">
        <f t="shared" ref="G686:H686" si="238">G685+2.1217077549548</f>
        <v>1451.8301045116068</v>
      </c>
      <c r="H686" s="29">
        <f t="shared" si="238"/>
        <v>1452.8909583890841</v>
      </c>
      <c r="I686" s="29">
        <f t="shared" si="235"/>
        <v>-0.60729999999999995</v>
      </c>
      <c r="J686" s="29">
        <f t="shared" si="236"/>
        <v>-0.59115555555555555</v>
      </c>
      <c r="K686" s="54">
        <f t="shared" si="237"/>
        <v>-1.6144444444444406E-2</v>
      </c>
      <c r="L686" s="30"/>
      <c r="M686" s="38">
        <f t="shared" si="226"/>
        <v>0.45887672389080314</v>
      </c>
      <c r="N686" s="38">
        <f t="shared" si="231"/>
        <v>3.3250000000000002</v>
      </c>
    </row>
    <row r="687" spans="1:14">
      <c r="A687">
        <v>686</v>
      </c>
      <c r="B687" s="3">
        <v>-0.22589999999999999</v>
      </c>
      <c r="G687" s="29">
        <f t="shared" ref="G687:H687" si="239">G686+2.1217077549548</f>
        <v>1453.9518122665615</v>
      </c>
      <c r="H687" s="29">
        <f t="shared" si="239"/>
        <v>1455.0126661440388</v>
      </c>
      <c r="I687" s="29">
        <f t="shared" si="235"/>
        <v>-0.69640000000000002</v>
      </c>
      <c r="J687" s="29">
        <f t="shared" si="236"/>
        <v>-0.63249444444444447</v>
      </c>
      <c r="K687" s="54">
        <f t="shared" si="237"/>
        <v>-6.3905555555555549E-2</v>
      </c>
      <c r="L687" s="30"/>
      <c r="M687" s="38">
        <f t="shared" si="226"/>
        <v>-0.21959679144222308</v>
      </c>
      <c r="N687" s="38">
        <f t="shared" si="231"/>
        <v>3.3250000000000002</v>
      </c>
    </row>
    <row r="688" spans="1:14">
      <c r="A688">
        <v>687</v>
      </c>
      <c r="B688" s="3">
        <v>-0.16880000000000001</v>
      </c>
      <c r="G688" s="29">
        <f t="shared" ref="G688:H688" si="240">G687+2.1217077549548</f>
        <v>1456.0735200215163</v>
      </c>
      <c r="H688" s="29">
        <f t="shared" si="240"/>
        <v>1457.1343738989935</v>
      </c>
      <c r="I688" s="29">
        <f t="shared" si="235"/>
        <v>-0.70065</v>
      </c>
      <c r="J688" s="29">
        <f t="shared" si="236"/>
        <v>-0.64832222222222224</v>
      </c>
      <c r="K688" s="54">
        <f t="shared" si="237"/>
        <v>-5.2327777777777751E-2</v>
      </c>
      <c r="L688" s="30"/>
      <c r="M688" s="38">
        <f t="shared" si="226"/>
        <v>-0.79531852751295162</v>
      </c>
      <c r="N688" s="38">
        <f t="shared" si="231"/>
        <v>3.3250000000000002</v>
      </c>
    </row>
    <row r="689" spans="1:14">
      <c r="A689">
        <v>688</v>
      </c>
      <c r="B689" s="3">
        <v>-0.1777</v>
      </c>
      <c r="G689" s="29">
        <f t="shared" ref="G689:H689" si="241">G688+2.1217077549548</f>
        <v>1458.195227776471</v>
      </c>
      <c r="H689" s="29">
        <f t="shared" si="241"/>
        <v>1459.2560816539483</v>
      </c>
      <c r="I689" s="29">
        <f t="shared" si="235"/>
        <v>-0.52610000000000001</v>
      </c>
      <c r="J689" s="29">
        <f t="shared" si="236"/>
        <v>-0.63842222222222222</v>
      </c>
      <c r="K689" s="54">
        <f t="shared" si="237"/>
        <v>0.11232222222222221</v>
      </c>
      <c r="L689" s="30"/>
      <c r="M689" s="38">
        <f t="shared" si="226"/>
        <v>-0.99890188557952286</v>
      </c>
      <c r="N689" s="38">
        <f t="shared" si="231"/>
        <v>3.3250000000000002</v>
      </c>
    </row>
    <row r="690" spans="1:14">
      <c r="A690">
        <v>689</v>
      </c>
      <c r="B690" s="3">
        <v>-0.19</v>
      </c>
      <c r="G690" s="29">
        <f t="shared" ref="G690:H690" si="242">G689+2.1217077549548</f>
        <v>1460.3169355314258</v>
      </c>
      <c r="H690" s="29">
        <f t="shared" si="242"/>
        <v>1461.377789408903</v>
      </c>
      <c r="I690" s="29">
        <f t="shared" si="235"/>
        <v>-0.6361</v>
      </c>
      <c r="J690" s="29">
        <f t="shared" si="236"/>
        <v>-0.6052833333333334</v>
      </c>
      <c r="K690" s="54">
        <f t="shared" si="237"/>
        <v>-3.0816666666666603E-2</v>
      </c>
      <c r="L690" s="30"/>
      <c r="M690" s="38">
        <f t="shared" si="226"/>
        <v>-0.73508794982561043</v>
      </c>
      <c r="N690" s="38">
        <f t="shared" si="231"/>
        <v>3.3250000000000002</v>
      </c>
    </row>
    <row r="691" spans="1:14">
      <c r="A691">
        <v>690</v>
      </c>
      <c r="B691" s="3">
        <v>-0.1585</v>
      </c>
      <c r="G691" s="29">
        <f t="shared" ref="G691:H691" si="243">G690+2.1217077549548</f>
        <v>1462.4386432863805</v>
      </c>
      <c r="H691" s="29">
        <f t="shared" si="243"/>
        <v>1463.4994971638578</v>
      </c>
      <c r="I691" s="29">
        <f t="shared" si="235"/>
        <v>-0.65015000000000001</v>
      </c>
      <c r="J691" s="29">
        <f t="shared" si="236"/>
        <v>-0.58576111111111118</v>
      </c>
      <c r="K691" s="54">
        <f t="shared" si="237"/>
        <v>-6.4388888888888829E-2</v>
      </c>
      <c r="L691" s="30"/>
      <c r="M691" s="38">
        <f t="shared" si="226"/>
        <v>-0.12731819275575323</v>
      </c>
      <c r="N691" s="38">
        <f t="shared" si="231"/>
        <v>3.3250000000000002</v>
      </c>
    </row>
    <row r="692" spans="1:14">
      <c r="A692">
        <v>691</v>
      </c>
      <c r="B692" s="3">
        <v>-0.1371</v>
      </c>
      <c r="G692" s="29">
        <f t="shared" ref="G692:H692" si="244">G691+2.1217077549548</f>
        <v>1464.5603510413353</v>
      </c>
      <c r="H692" s="29">
        <f t="shared" si="244"/>
        <v>1465.6212049188125</v>
      </c>
      <c r="I692" s="29">
        <f t="shared" si="235"/>
        <v>-0.64735000000000009</v>
      </c>
      <c r="J692" s="29">
        <f t="shared" si="236"/>
        <v>-0.58327222222222219</v>
      </c>
      <c r="K692" s="54">
        <f t="shared" si="237"/>
        <v>-6.40777777777779E-2</v>
      </c>
      <c r="L692" s="30"/>
      <c r="M692" s="38">
        <f t="shared" si="226"/>
        <v>0.54002516168861658</v>
      </c>
      <c r="N692" s="38">
        <f t="shared" si="231"/>
        <v>3.3250000000000002</v>
      </c>
    </row>
    <row r="693" spans="1:14">
      <c r="A693">
        <v>692</v>
      </c>
      <c r="B693" s="3">
        <v>-0.13519999999999999</v>
      </c>
      <c r="G693" s="29">
        <f t="shared" ref="G693:H693" si="245">G692+2.1217077549548</f>
        <v>1466.68205879629</v>
      </c>
      <c r="H693" s="29">
        <f t="shared" si="245"/>
        <v>1467.7429126737673</v>
      </c>
      <c r="I693" s="29">
        <f t="shared" si="235"/>
        <v>-0.58674999999999999</v>
      </c>
      <c r="J693" s="29">
        <f t="shared" si="236"/>
        <v>-0.5592111111111111</v>
      </c>
      <c r="K693" s="54">
        <f t="shared" si="237"/>
        <v>-2.7538888888888891E-2</v>
      </c>
      <c r="L693" s="30"/>
      <c r="M693" s="38">
        <f t="shared" si="226"/>
        <v>0.95468474126774838</v>
      </c>
      <c r="N693" s="38">
        <f t="shared" si="231"/>
        <v>3.3250000000000002</v>
      </c>
    </row>
    <row r="694" spans="1:14">
      <c r="A694">
        <v>693</v>
      </c>
      <c r="B694" s="3">
        <v>-0.1008</v>
      </c>
      <c r="G694" s="29">
        <f t="shared" ref="G694:H694" si="246">G693+2.1217077549548</f>
        <v>1468.8037665512447</v>
      </c>
      <c r="H694" s="29">
        <f t="shared" si="246"/>
        <v>1469.864620428722</v>
      </c>
      <c r="I694" s="29">
        <f t="shared" si="235"/>
        <v>-0.39675000000000005</v>
      </c>
      <c r="J694" s="29">
        <f t="shared" si="236"/>
        <v>-0.56028888888888895</v>
      </c>
      <c r="K694" s="54">
        <f t="shared" si="237"/>
        <v>0.1635388888888889</v>
      </c>
      <c r="L694" s="30"/>
      <c r="M694" s="38">
        <f t="shared" si="226"/>
        <v>0.92263672026867771</v>
      </c>
      <c r="N694" s="38">
        <f t="shared" si="231"/>
        <v>3.3250000000000002</v>
      </c>
    </row>
    <row r="695" spans="1:14">
      <c r="A695">
        <v>694</v>
      </c>
      <c r="B695" s="3">
        <v>-7.5700000000000003E-2</v>
      </c>
      <c r="G695" s="29">
        <f t="shared" ref="G695:H695" si="247">G694+2.1217077549548</f>
        <v>1470.9254743061995</v>
      </c>
      <c r="H695" s="29">
        <f t="shared" si="247"/>
        <v>1471.9863281836767</v>
      </c>
      <c r="I695" s="29">
        <f t="shared" si="235"/>
        <v>-0.43159999999999998</v>
      </c>
      <c r="J695" s="29">
        <f t="shared" si="236"/>
        <v>-0.55024444444444454</v>
      </c>
      <c r="K695" s="54">
        <f t="shared" si="237"/>
        <v>0.11864444444444455</v>
      </c>
      <c r="L695" s="30"/>
      <c r="M695" s="38">
        <f t="shared" si="226"/>
        <v>0.45887672389097378</v>
      </c>
      <c r="N695" s="38">
        <f t="shared" si="231"/>
        <v>3.3250000000000002</v>
      </c>
    </row>
    <row r="696" spans="1:14">
      <c r="A696">
        <v>695</v>
      </c>
      <c r="B696" s="3">
        <v>-9.1999999999999998E-2</v>
      </c>
      <c r="G696" s="29">
        <f t="shared" ref="G696:H696" si="248">G695+2.1217077549548</f>
        <v>1473.0471820611542</v>
      </c>
      <c r="H696" s="29">
        <f t="shared" si="248"/>
        <v>1474.1080359386315</v>
      </c>
      <c r="I696" s="29">
        <f t="shared" si="235"/>
        <v>-0.67399999999999993</v>
      </c>
      <c r="J696" s="29">
        <f t="shared" si="236"/>
        <v>-0.53427222222222226</v>
      </c>
      <c r="K696" s="54">
        <f t="shared" si="237"/>
        <v>-0.13972777777777767</v>
      </c>
      <c r="L696" s="30"/>
      <c r="M696" s="38">
        <f t="shared" si="226"/>
        <v>-0.21959679144203567</v>
      </c>
      <c r="N696" s="38">
        <f t="shared" si="231"/>
        <v>3.3250000000000002</v>
      </c>
    </row>
    <row r="697" spans="1:14">
      <c r="A697">
        <v>696</v>
      </c>
      <c r="B697" s="3">
        <v>-0.1203</v>
      </c>
      <c r="G697" s="29">
        <f t="shared" ref="G697:H697" si="249">G696+2.1217077549548</f>
        <v>1475.168889816109</v>
      </c>
      <c r="H697" s="29">
        <f t="shared" si="249"/>
        <v>1476.2297436935862</v>
      </c>
      <c r="I697" s="29">
        <f t="shared" si="235"/>
        <v>-0.48409999999999997</v>
      </c>
      <c r="J697" s="29">
        <f t="shared" si="236"/>
        <v>-0.47998333333333343</v>
      </c>
      <c r="K697" s="54">
        <f t="shared" si="237"/>
        <v>-4.1166666666665463E-3</v>
      </c>
      <c r="L697" s="30"/>
      <c r="M697" s="38">
        <f t="shared" si="226"/>
        <v>-0.79531852751283516</v>
      </c>
      <c r="N697" s="38">
        <f t="shared" si="231"/>
        <v>3.3250000000000002</v>
      </c>
    </row>
    <row r="698" spans="1:14">
      <c r="A698">
        <v>697</v>
      </c>
      <c r="B698" s="3">
        <v>-0.2019</v>
      </c>
      <c r="G698" s="29">
        <f t="shared" ref="G698:H698" si="250">G697+2.1217077549548</f>
        <v>1477.2905975710637</v>
      </c>
      <c r="H698" s="29">
        <f t="shared" si="250"/>
        <v>1478.351451448541</v>
      </c>
      <c r="I698" s="29">
        <f t="shared" si="235"/>
        <v>-0.53579999999999994</v>
      </c>
      <c r="J698" s="29">
        <f t="shared" si="236"/>
        <v>-0.42795</v>
      </c>
      <c r="K698" s="54">
        <f t="shared" si="237"/>
        <v>-0.10784999999999995</v>
      </c>
      <c r="L698" s="30"/>
      <c r="M698" s="38">
        <f t="shared" si="226"/>
        <v>-0.99890188557953064</v>
      </c>
      <c r="N698" s="38">
        <f t="shared" si="231"/>
        <v>3.3250000000000002</v>
      </c>
    </row>
    <row r="699" spans="1:14">
      <c r="A699">
        <v>698</v>
      </c>
      <c r="B699" s="3">
        <v>-0.373</v>
      </c>
      <c r="G699" s="29">
        <f t="shared" ref="G699:H699" si="251">G698+2.1217077549548</f>
        <v>1479.4123053260184</v>
      </c>
      <c r="H699" s="29">
        <f t="shared" si="251"/>
        <v>1480.4731592034957</v>
      </c>
      <c r="I699" s="29">
        <f t="shared" si="235"/>
        <v>-0.54570000000000007</v>
      </c>
      <c r="J699" s="29">
        <f t="shared" si="236"/>
        <v>-0.3898814814814815</v>
      </c>
      <c r="K699" s="54">
        <f t="shared" si="237"/>
        <v>-0.15581851851851858</v>
      </c>
      <c r="L699" s="30"/>
      <c r="M699" s="38">
        <f t="shared" si="226"/>
        <v>-0.73508794982572134</v>
      </c>
      <c r="N699" s="38">
        <f t="shared" si="231"/>
        <v>3.3250000000000002</v>
      </c>
    </row>
    <row r="700" spans="1:14">
      <c r="A700">
        <v>699</v>
      </c>
      <c r="B700" s="3">
        <v>-0.40310000000000001</v>
      </c>
      <c r="G700" s="29">
        <f t="shared" ref="G700:H700" si="252">G699+2.1217077549548</f>
        <v>1481.5340130809732</v>
      </c>
      <c r="H700" s="29">
        <f t="shared" si="252"/>
        <v>1482.5948669584504</v>
      </c>
      <c r="I700" s="29">
        <f t="shared" si="235"/>
        <v>-0.50639999999999996</v>
      </c>
      <c r="J700" s="29">
        <f t="shared" si="236"/>
        <v>-0.39143703703703697</v>
      </c>
      <c r="K700" s="54">
        <f t="shared" si="237"/>
        <v>-0.11496296296296299</v>
      </c>
      <c r="L700" s="30"/>
      <c r="M700" s="38">
        <f t="shared" si="226"/>
        <v>-0.12731819275594378</v>
      </c>
      <c r="N700" s="38">
        <f t="shared" si="231"/>
        <v>3.3250000000000002</v>
      </c>
    </row>
    <row r="701" spans="1:14">
      <c r="A701">
        <v>700</v>
      </c>
      <c r="B701" s="3">
        <v>-0.19070000000000001</v>
      </c>
      <c r="G701" s="29">
        <f t="shared" ref="G701:H701" si="253">G700+2.1217077549548</f>
        <v>1483.6557208359279</v>
      </c>
      <c r="H701" s="29">
        <f t="shared" si="253"/>
        <v>1484.7165747134052</v>
      </c>
      <c r="I701" s="29">
        <f t="shared" si="235"/>
        <v>-0.15875</v>
      </c>
      <c r="J701" s="29">
        <f t="shared" si="236"/>
        <v>-0.36180925925925922</v>
      </c>
      <c r="K701" s="54">
        <f t="shared" si="237"/>
        <v>0.20305925925925922</v>
      </c>
      <c r="L701" s="30"/>
      <c r="M701" s="38">
        <f t="shared" si="226"/>
        <v>0.54002516168843095</v>
      </c>
      <c r="N701" s="38">
        <f t="shared" si="231"/>
        <v>3.3250000000000002</v>
      </c>
    </row>
    <row r="702" spans="1:14">
      <c r="A702">
        <v>701</v>
      </c>
      <c r="B702" s="3">
        <v>-0.1017</v>
      </c>
      <c r="G702" s="29">
        <f t="shared" ref="G702:H702" si="254">G701+2.1217077549548</f>
        <v>1485.7774285908827</v>
      </c>
      <c r="H702" s="29">
        <f t="shared" si="254"/>
        <v>1486.8382824683599</v>
      </c>
      <c r="I702" s="29">
        <f t="shared" si="235"/>
        <v>-0.11845</v>
      </c>
      <c r="J702" s="29">
        <f t="shared" si="236"/>
        <v>-0.37413703703703705</v>
      </c>
      <c r="K702" s="54">
        <f t="shared" si="237"/>
        <v>0.25568703703703705</v>
      </c>
      <c r="L702" s="30"/>
      <c r="M702" s="38">
        <f t="shared" si="226"/>
        <v>0.95468474126768266</v>
      </c>
      <c r="N702" s="38">
        <f t="shared" si="231"/>
        <v>3.3250000000000002</v>
      </c>
    </row>
    <row r="703" spans="1:14">
      <c r="A703">
        <v>702</v>
      </c>
      <c r="B703" s="3">
        <v>-0.15920000000000001</v>
      </c>
      <c r="G703" s="29">
        <f t="shared" ref="G703:H703" si="255">G702+2.1217077549548</f>
        <v>1487.8991363458374</v>
      </c>
      <c r="H703" s="29">
        <f t="shared" si="255"/>
        <v>1488.9599902233147</v>
      </c>
      <c r="I703" s="29">
        <f t="shared" si="235"/>
        <v>-5.4133333333333332E-2</v>
      </c>
      <c r="J703" s="29">
        <f t="shared" si="236"/>
        <v>-0.39308148148148153</v>
      </c>
      <c r="K703" s="54">
        <f t="shared" si="237"/>
        <v>0.33894814814814822</v>
      </c>
      <c r="L703" s="30"/>
      <c r="M703" s="38">
        <f t="shared" si="226"/>
        <v>0.92263672026876276</v>
      </c>
      <c r="N703" s="38">
        <f t="shared" si="231"/>
        <v>3.3250000000000002</v>
      </c>
    </row>
    <row r="704" spans="1:14">
      <c r="A704">
        <v>703</v>
      </c>
      <c r="B704" s="3">
        <v>-8.4699999999999998E-2</v>
      </c>
      <c r="G704" s="29">
        <f t="shared" ref="G704:H704" si="256">G703+2.1217077549548</f>
        <v>1490.0208441007921</v>
      </c>
      <c r="H704" s="29">
        <f t="shared" si="256"/>
        <v>1491.0816979782694</v>
      </c>
      <c r="I704" s="29">
        <f t="shared" si="235"/>
        <v>-0.4456</v>
      </c>
      <c r="J704" s="29">
        <f t="shared" si="236"/>
        <v>-0.40399814814814822</v>
      </c>
      <c r="K704" s="54">
        <f t="shared" si="237"/>
        <v>-4.1601851851851779E-2</v>
      </c>
      <c r="L704" s="30"/>
      <c r="M704" s="38">
        <f t="shared" si="226"/>
        <v>0.45887672389114448</v>
      </c>
      <c r="N704" s="38">
        <f t="shared" si="231"/>
        <v>3.3250000000000002</v>
      </c>
    </row>
    <row r="705" spans="1:14">
      <c r="A705">
        <v>704</v>
      </c>
      <c r="B705" s="3">
        <v>5.0500000000000003E-2</v>
      </c>
      <c r="G705" s="29">
        <f t="shared" ref="G705:H705" si="257">G704+2.1217077549548</f>
        <v>1492.1425518557469</v>
      </c>
      <c r="H705" s="29">
        <f t="shared" si="257"/>
        <v>1493.2034057332241</v>
      </c>
      <c r="I705" s="29">
        <f t="shared" si="235"/>
        <v>-0.40734999999999999</v>
      </c>
      <c r="J705" s="29">
        <f t="shared" si="236"/>
        <v>-0.40523148148148153</v>
      </c>
      <c r="K705" s="54">
        <f t="shared" si="237"/>
        <v>-2.1185185185184641E-3</v>
      </c>
      <c r="L705" s="30"/>
      <c r="M705" s="38">
        <f t="shared" si="226"/>
        <v>-0.21959679144184827</v>
      </c>
      <c r="N705" s="38">
        <f t="shared" si="231"/>
        <v>3.3250000000000002</v>
      </c>
    </row>
    <row r="706" spans="1:14">
      <c r="A706">
        <v>705</v>
      </c>
      <c r="B706" s="3">
        <v>-6.4000000000000003E-3</v>
      </c>
      <c r="G706" s="29">
        <f t="shared" ref="G706:H706" si="258">G705+2.1217077549548</f>
        <v>1494.2642596107016</v>
      </c>
      <c r="H706" s="29">
        <f t="shared" si="258"/>
        <v>1495.3251134881789</v>
      </c>
      <c r="I706" s="29">
        <f t="shared" si="235"/>
        <v>-0.59504999999999997</v>
      </c>
      <c r="J706" s="29">
        <f t="shared" si="236"/>
        <v>-0.44232037037037036</v>
      </c>
      <c r="K706" s="54">
        <f t="shared" si="237"/>
        <v>-0.1527296296296296</v>
      </c>
      <c r="L706" s="30"/>
      <c r="M706" s="38">
        <f t="shared" ref="M706:M769" si="259" xml:space="preserve"> SIN((2*PI()*(H706-2000+N706)/19.0953697945932) + 5.663651193)</f>
        <v>-0.7953185275127187</v>
      </c>
      <c r="N706" s="38">
        <f t="shared" si="231"/>
        <v>3.3250000000000002</v>
      </c>
    </row>
    <row r="707" spans="1:14">
      <c r="A707">
        <v>706</v>
      </c>
      <c r="B707" s="3">
        <v>-0.22239999999999999</v>
      </c>
      <c r="G707" s="29">
        <f t="shared" ref="G707:H707" si="260">G706+2.1217077549548</f>
        <v>1496.3859673656564</v>
      </c>
      <c r="H707" s="29">
        <f t="shared" si="260"/>
        <v>1497.4468212431336</v>
      </c>
      <c r="I707" s="29">
        <f t="shared" si="235"/>
        <v>-0.70629999999999993</v>
      </c>
      <c r="J707" s="29">
        <f t="shared" si="236"/>
        <v>-0.49358703703703699</v>
      </c>
      <c r="K707" s="54">
        <f t="shared" si="237"/>
        <v>-0.21271296296296294</v>
      </c>
      <c r="L707" s="30"/>
      <c r="M707" s="38">
        <f t="shared" si="259"/>
        <v>-0.99890188557953963</v>
      </c>
      <c r="N707" s="38">
        <f t="shared" si="231"/>
        <v>3.3250000000000002</v>
      </c>
    </row>
    <row r="708" spans="1:14">
      <c r="A708">
        <v>707</v>
      </c>
      <c r="B708" s="3">
        <v>-0.35849999999999999</v>
      </c>
      <c r="G708" s="29">
        <f t="shared" ref="G708:H708" si="261">G707+2.1217077549548</f>
        <v>1498.5076751206111</v>
      </c>
      <c r="H708" s="29">
        <f t="shared" si="261"/>
        <v>1499.5685289980884</v>
      </c>
      <c r="I708" s="29">
        <f t="shared" si="235"/>
        <v>-0.64395000000000002</v>
      </c>
      <c r="J708" s="29">
        <f t="shared" si="236"/>
        <v>-0.53907962962962974</v>
      </c>
      <c r="K708" s="54">
        <f t="shared" si="237"/>
        <v>-0.10487037037037028</v>
      </c>
      <c r="L708" s="30"/>
      <c r="M708" s="38">
        <f t="shared" si="259"/>
        <v>-0.73508794982585157</v>
      </c>
      <c r="N708" s="38">
        <f t="shared" si="231"/>
        <v>3.3250000000000002</v>
      </c>
    </row>
    <row r="709" spans="1:14">
      <c r="A709">
        <v>708</v>
      </c>
      <c r="B709" s="3">
        <v>-0.3009</v>
      </c>
      <c r="G709" s="29">
        <f t="shared" ref="G709:H709" si="262">G708+2.1217077549548</f>
        <v>1500.6293828755659</v>
      </c>
      <c r="H709" s="29">
        <f t="shared" si="262"/>
        <v>1501.6902367530431</v>
      </c>
      <c r="I709" s="29">
        <f t="shared" si="235"/>
        <v>-0.51750000000000007</v>
      </c>
      <c r="J709" s="29">
        <f t="shared" si="236"/>
        <v>-0.53134074074074078</v>
      </c>
      <c r="K709" s="54">
        <f t="shared" si="237"/>
        <v>1.3840740740740709E-2</v>
      </c>
      <c r="L709" s="30"/>
      <c r="M709" s="38">
        <f t="shared" si="259"/>
        <v>-0.12731819275610612</v>
      </c>
      <c r="N709" s="38">
        <f t="shared" si="231"/>
        <v>3.3250000000000002</v>
      </c>
    </row>
    <row r="710" spans="1:14">
      <c r="A710">
        <v>709</v>
      </c>
      <c r="B710" s="3">
        <v>-0.20699999999999999</v>
      </c>
      <c r="G710" s="29">
        <f t="shared" ref="G710:H710" si="263">G709+2.1217077549548</f>
        <v>1502.7510906305206</v>
      </c>
      <c r="H710" s="29">
        <f t="shared" si="263"/>
        <v>1503.8119445079979</v>
      </c>
      <c r="I710" s="29">
        <f t="shared" si="235"/>
        <v>-0.49254999999999993</v>
      </c>
      <c r="J710" s="29">
        <f t="shared" si="236"/>
        <v>-0.5496185185185184</v>
      </c>
      <c r="K710" s="54">
        <f t="shared" si="237"/>
        <v>5.7068518518518463E-2</v>
      </c>
      <c r="L710" s="30"/>
      <c r="M710" s="38">
        <f t="shared" si="259"/>
        <v>0.54002516168831716</v>
      </c>
      <c r="N710" s="38">
        <f t="shared" si="231"/>
        <v>3.3250000000000002</v>
      </c>
    </row>
    <row r="711" spans="1:14">
      <c r="A711">
        <v>710</v>
      </c>
      <c r="B711" s="3">
        <v>-0.1988</v>
      </c>
      <c r="G711" s="29">
        <f t="shared" ref="G711:H711" si="264">G710+2.1217077549548</f>
        <v>1504.8727983854753</v>
      </c>
      <c r="H711" s="29">
        <f t="shared" si="264"/>
        <v>1505.9336522629526</v>
      </c>
      <c r="I711" s="29">
        <f t="shared" si="235"/>
        <v>-0.57984999999999998</v>
      </c>
      <c r="J711" s="29">
        <f t="shared" si="236"/>
        <v>-0.54788518518518514</v>
      </c>
      <c r="K711" s="54">
        <f t="shared" si="237"/>
        <v>-3.1964814814814835E-2</v>
      </c>
      <c r="L711" s="30"/>
      <c r="M711" s="38">
        <f t="shared" si="259"/>
        <v>0.95468474126764247</v>
      </c>
      <c r="N711" s="38">
        <f t="shared" si="231"/>
        <v>3.3250000000000002</v>
      </c>
    </row>
    <row r="712" spans="1:14">
      <c r="A712">
        <v>711</v>
      </c>
      <c r="B712" s="3">
        <v>-0.24179999999999999</v>
      </c>
      <c r="G712" s="29">
        <f t="shared" ref="G712:H712" si="265">G711+2.1217077549548</f>
        <v>1506.9945061404301</v>
      </c>
      <c r="H712" s="29">
        <f t="shared" si="265"/>
        <v>1508.0553600179073</v>
      </c>
      <c r="I712" s="29">
        <f t="shared" si="235"/>
        <v>-0.46356666666666663</v>
      </c>
      <c r="J712" s="29">
        <f t="shared" si="236"/>
        <v>-0.5235574074074073</v>
      </c>
      <c r="K712" s="54">
        <f t="shared" si="237"/>
        <v>5.9990740740740678E-2</v>
      </c>
      <c r="L712" s="30"/>
      <c r="M712" s="38">
        <f t="shared" si="259"/>
        <v>0.92263672026882582</v>
      </c>
      <c r="N712" s="38">
        <f t="shared" si="231"/>
        <v>3.3250000000000002</v>
      </c>
    </row>
    <row r="713" spans="1:14">
      <c r="A713">
        <v>712</v>
      </c>
      <c r="B713" s="3">
        <v>-0.23719999999999999</v>
      </c>
      <c r="G713" s="29">
        <f t="shared" ref="G713:H713" si="266">G712+2.1217077549548</f>
        <v>1509.1162138953848</v>
      </c>
      <c r="H713" s="29">
        <f t="shared" si="266"/>
        <v>1510.1770677728621</v>
      </c>
      <c r="I713" s="29">
        <f t="shared" si="235"/>
        <v>-0.37595000000000001</v>
      </c>
      <c r="J713" s="29">
        <f t="shared" si="236"/>
        <v>-0.49689629629629628</v>
      </c>
      <c r="K713" s="54">
        <f t="shared" si="237"/>
        <v>0.12094629629629627</v>
      </c>
      <c r="L713" s="30"/>
      <c r="M713" s="38">
        <f t="shared" si="259"/>
        <v>0.45887672389128992</v>
      </c>
      <c r="N713" s="38">
        <f t="shared" si="231"/>
        <v>3.3250000000000002</v>
      </c>
    </row>
    <row r="714" spans="1:14">
      <c r="A714">
        <v>713</v>
      </c>
      <c r="B714" s="3">
        <v>-0.22739999999999999</v>
      </c>
      <c r="G714" s="29">
        <f t="shared" ref="G714:H714" si="267">G713+2.1217077549548</f>
        <v>1511.2379216503396</v>
      </c>
      <c r="H714" s="29">
        <f t="shared" si="267"/>
        <v>1512.2987755278168</v>
      </c>
      <c r="I714" s="29">
        <f t="shared" si="235"/>
        <v>-0.57184999999999997</v>
      </c>
      <c r="J714" s="29">
        <f t="shared" si="236"/>
        <v>-0.50059629629629621</v>
      </c>
      <c r="K714" s="54">
        <f t="shared" si="237"/>
        <v>-7.1253703703703763E-2</v>
      </c>
      <c r="L714" s="30"/>
      <c r="M714" s="38">
        <f t="shared" si="259"/>
        <v>-0.21959679144168859</v>
      </c>
      <c r="N714" s="38">
        <f t="shared" si="231"/>
        <v>3.3250000000000002</v>
      </c>
    </row>
    <row r="715" spans="1:14">
      <c r="A715">
        <v>714</v>
      </c>
      <c r="B715" s="3">
        <v>-0.2419</v>
      </c>
      <c r="G715" s="29">
        <f t="shared" ref="G715:H715" si="268">G714+2.1217077549548</f>
        <v>1513.3596294052943</v>
      </c>
      <c r="H715" s="29">
        <f t="shared" si="268"/>
        <v>1514.4204832827716</v>
      </c>
      <c r="I715" s="29">
        <f t="shared" si="235"/>
        <v>-0.57945000000000002</v>
      </c>
      <c r="J715" s="29">
        <f t="shared" si="236"/>
        <v>-0.55146851851851852</v>
      </c>
      <c r="K715" s="54">
        <f t="shared" si="237"/>
        <v>-2.7981481481481496E-2</v>
      </c>
      <c r="L715" s="30"/>
      <c r="M715" s="38">
        <f t="shared" si="259"/>
        <v>-0.79531852751261956</v>
      </c>
      <c r="N715" s="38">
        <f t="shared" si="231"/>
        <v>3.3250000000000002</v>
      </c>
    </row>
    <row r="716" spans="1:14">
      <c r="A716">
        <v>715</v>
      </c>
      <c r="B716" s="3">
        <v>-0.2137</v>
      </c>
      <c r="G716" s="29">
        <f t="shared" ref="G716:H716" si="269">G715+2.1217077549548</f>
        <v>1515.481337160249</v>
      </c>
      <c r="H716" s="29">
        <f t="shared" si="269"/>
        <v>1516.5421910377263</v>
      </c>
      <c r="I716" s="29">
        <f t="shared" si="235"/>
        <v>-0.48734999999999995</v>
      </c>
      <c r="J716" s="29">
        <f t="shared" si="236"/>
        <v>-0.56196666666666661</v>
      </c>
      <c r="K716" s="54">
        <f t="shared" si="237"/>
        <v>7.4616666666666664E-2</v>
      </c>
      <c r="L716" s="30"/>
      <c r="M716" s="38">
        <f t="shared" si="259"/>
        <v>-0.99890188557954729</v>
      </c>
      <c r="N716" s="38">
        <f t="shared" si="231"/>
        <v>3.3250000000000002</v>
      </c>
    </row>
    <row r="717" spans="1:14">
      <c r="A717">
        <v>716</v>
      </c>
      <c r="B717" s="3">
        <v>-0.22700000000000001</v>
      </c>
      <c r="G717" s="29">
        <f t="shared" ref="G717:H717" si="270">G716+2.1217077549548</f>
        <v>1517.6030449152038</v>
      </c>
      <c r="H717" s="29">
        <f t="shared" si="270"/>
        <v>1518.663898792681</v>
      </c>
      <c r="I717" s="29">
        <f t="shared" si="235"/>
        <v>-0.40400000000000003</v>
      </c>
      <c r="J717" s="29">
        <f t="shared" si="236"/>
        <v>-0.59518148148148142</v>
      </c>
      <c r="K717" s="54">
        <f t="shared" si="237"/>
        <v>0.1911814814814814</v>
      </c>
      <c r="L717" s="30"/>
      <c r="M717" s="38">
        <f t="shared" si="259"/>
        <v>-0.7350879498259818</v>
      </c>
      <c r="N717" s="38">
        <f t="shared" si="231"/>
        <v>3.3250000000000002</v>
      </c>
    </row>
    <row r="718" spans="1:14">
      <c r="A718">
        <v>717</v>
      </c>
      <c r="B718" s="3">
        <v>-0.31900000000000001</v>
      </c>
      <c r="G718" s="29">
        <f t="shared" ref="G718:H718" si="271">G717+2.1217077549548</f>
        <v>1519.7247526701585</v>
      </c>
      <c r="H718" s="29">
        <f t="shared" si="271"/>
        <v>1520.7856065476358</v>
      </c>
      <c r="I718" s="29">
        <f t="shared" si="235"/>
        <v>-0.55079999999999996</v>
      </c>
      <c r="J718" s="29">
        <f t="shared" si="236"/>
        <v>-0.65485370370370377</v>
      </c>
      <c r="K718" s="54">
        <f t="shared" si="237"/>
        <v>0.10405370370370381</v>
      </c>
      <c r="L718" s="30"/>
      <c r="M718" s="38">
        <f t="shared" si="259"/>
        <v>-0.12731819275629663</v>
      </c>
      <c r="N718" s="38">
        <f t="shared" si="231"/>
        <v>3.3250000000000002</v>
      </c>
    </row>
    <row r="719" spans="1:14">
      <c r="A719">
        <v>718</v>
      </c>
      <c r="B719" s="3">
        <v>-0.39589999999999997</v>
      </c>
      <c r="G719" s="29">
        <f t="shared" ref="G719:H719" si="272">G718+2.1217077549548</f>
        <v>1521.8464604251133</v>
      </c>
      <c r="H719" s="29">
        <f t="shared" si="272"/>
        <v>1522.9073143025905</v>
      </c>
      <c r="I719" s="29">
        <f t="shared" si="235"/>
        <v>-0.95040000000000002</v>
      </c>
      <c r="J719" s="29">
        <f t="shared" si="236"/>
        <v>-0.68198703703703711</v>
      </c>
      <c r="K719" s="54">
        <f t="shared" si="237"/>
        <v>-0.26841296296296291</v>
      </c>
      <c r="L719" s="30"/>
      <c r="M719" s="38">
        <f t="shared" si="259"/>
        <v>0.5400251616881554</v>
      </c>
      <c r="N719" s="38">
        <f t="shared" si="231"/>
        <v>3.3250000000000002</v>
      </c>
    </row>
    <row r="720" spans="1:14">
      <c r="A720">
        <v>719</v>
      </c>
      <c r="B720" s="3">
        <v>-0.45340000000000003</v>
      </c>
      <c r="G720" s="29">
        <f t="shared" ref="G720:H720" si="273">G719+2.1217077549548</f>
        <v>1523.968168180068</v>
      </c>
      <c r="H720" s="29">
        <f t="shared" si="273"/>
        <v>1525.0290220575453</v>
      </c>
      <c r="I720" s="29">
        <f t="shared" si="235"/>
        <v>-0.67433333333333323</v>
      </c>
      <c r="J720" s="29">
        <f t="shared" si="236"/>
        <v>-0.69839814814814816</v>
      </c>
      <c r="K720" s="54">
        <f t="shared" si="237"/>
        <v>2.4064814814814928E-2</v>
      </c>
      <c r="L720" s="30"/>
      <c r="M720" s="38">
        <f t="shared" si="259"/>
        <v>0.95468474126758529</v>
      </c>
      <c r="N720" s="38">
        <f t="shared" ref="N720:N783" si="274">N719</f>
        <v>3.3250000000000002</v>
      </c>
    </row>
    <row r="721" spans="1:14">
      <c r="A721">
        <v>720</v>
      </c>
      <c r="B721" s="3">
        <v>-0.43930000000000002</v>
      </c>
      <c r="G721" s="29">
        <f t="shared" ref="G721:H721" si="275">G720+2.1217077549548</f>
        <v>1526.0898759350227</v>
      </c>
      <c r="H721" s="29">
        <f t="shared" si="275"/>
        <v>1527.1507298125</v>
      </c>
      <c r="I721" s="29">
        <f t="shared" si="235"/>
        <v>-0.76249999999999996</v>
      </c>
      <c r="J721" s="29">
        <f t="shared" si="236"/>
        <v>-0.69558148148148147</v>
      </c>
      <c r="K721" s="54">
        <f t="shared" si="237"/>
        <v>-6.6918518518518488E-2</v>
      </c>
      <c r="L721" s="30"/>
      <c r="M721" s="38">
        <f t="shared" si="259"/>
        <v>0.92263672026888899</v>
      </c>
      <c r="N721" s="38">
        <f t="shared" si="274"/>
        <v>3.3250000000000002</v>
      </c>
    </row>
    <row r="722" spans="1:14">
      <c r="A722">
        <v>721</v>
      </c>
      <c r="B722" s="3">
        <v>-0.29630000000000001</v>
      </c>
      <c r="G722" s="29">
        <f t="shared" ref="G722:H722" si="276">G721+2.1217077549548</f>
        <v>1528.2115836899775</v>
      </c>
      <c r="H722" s="29">
        <f t="shared" si="276"/>
        <v>1529.2724375674547</v>
      </c>
      <c r="I722" s="29">
        <f t="shared" si="235"/>
        <v>-0.91300000000000003</v>
      </c>
      <c r="J722" s="29">
        <f t="shared" si="236"/>
        <v>-0.70224814814814818</v>
      </c>
      <c r="K722" s="54">
        <f t="shared" si="237"/>
        <v>-0.21075185185185186</v>
      </c>
      <c r="L722" s="30"/>
      <c r="M722" s="38">
        <f t="shared" si="259"/>
        <v>0.4588767238914353</v>
      </c>
      <c r="N722" s="38">
        <f t="shared" si="274"/>
        <v>3.3250000000000002</v>
      </c>
    </row>
    <row r="723" spans="1:14">
      <c r="A723">
        <v>722</v>
      </c>
      <c r="B723" s="3">
        <v>-0.1636</v>
      </c>
      <c r="G723" s="29">
        <f t="shared" ref="G723:H723" si="277">G722+2.1217077549548</f>
        <v>1530.3332914449322</v>
      </c>
      <c r="H723" s="29">
        <f t="shared" si="277"/>
        <v>1531.3941453224095</v>
      </c>
      <c r="I723" s="29">
        <f t="shared" si="235"/>
        <v>-0.81604999999999994</v>
      </c>
      <c r="J723" s="29">
        <f t="shared" si="236"/>
        <v>-0.69536481481481482</v>
      </c>
      <c r="K723" s="54">
        <f t="shared" si="237"/>
        <v>-0.12068518518518512</v>
      </c>
      <c r="L723" s="30"/>
      <c r="M723" s="38">
        <f t="shared" si="259"/>
        <v>-0.21959679144150118</v>
      </c>
      <c r="N723" s="38">
        <f t="shared" si="274"/>
        <v>3.3250000000000002</v>
      </c>
    </row>
    <row r="724" spans="1:14">
      <c r="A724">
        <v>723</v>
      </c>
      <c r="B724" s="3">
        <v>-0.124</v>
      </c>
      <c r="G724" s="29">
        <f t="shared" ref="G724:H724" si="278">G723+2.1217077549548</f>
        <v>1532.454999199887</v>
      </c>
      <c r="H724" s="29">
        <f t="shared" si="278"/>
        <v>1533.5158530773642</v>
      </c>
      <c r="I724" s="29">
        <f t="shared" si="235"/>
        <v>-0.72714999999999996</v>
      </c>
      <c r="J724" s="29">
        <f t="shared" si="236"/>
        <v>-0.70099444444444448</v>
      </c>
      <c r="K724" s="54">
        <f t="shared" si="237"/>
        <v>-2.6155555555555488E-2</v>
      </c>
      <c r="L724" s="30"/>
      <c r="M724" s="38">
        <f t="shared" si="259"/>
        <v>-0.79531852751250309</v>
      </c>
      <c r="N724" s="38">
        <f t="shared" si="274"/>
        <v>3.3250000000000002</v>
      </c>
    </row>
    <row r="725" spans="1:14">
      <c r="A725">
        <v>724</v>
      </c>
      <c r="B725" s="3">
        <v>-0.1459</v>
      </c>
      <c r="G725" s="29">
        <f t="shared" ref="G725:H725" si="279">G724+2.1217077549548</f>
        <v>1534.5767069548417</v>
      </c>
      <c r="H725" s="29">
        <f t="shared" si="279"/>
        <v>1535.637560832319</v>
      </c>
      <c r="I725" s="29">
        <f t="shared" si="235"/>
        <v>-0.46199999999999997</v>
      </c>
      <c r="J725" s="29">
        <f t="shared" si="236"/>
        <v>-0.73457407407407416</v>
      </c>
      <c r="K725" s="54">
        <f t="shared" si="237"/>
        <v>0.27257407407407419</v>
      </c>
      <c r="L725" s="30"/>
      <c r="M725" s="38">
        <f t="shared" si="259"/>
        <v>-0.99890188557955628</v>
      </c>
      <c r="N725" s="38">
        <f t="shared" si="274"/>
        <v>3.3250000000000002</v>
      </c>
    </row>
    <row r="726" spans="1:14">
      <c r="A726">
        <v>725</v>
      </c>
      <c r="B726" s="3">
        <v>-0.18809999999999999</v>
      </c>
      <c r="G726" s="29">
        <f t="shared" ref="G726:H726" si="280">G725+2.1217077549548</f>
        <v>1536.6984147097965</v>
      </c>
      <c r="H726" s="29">
        <f t="shared" si="280"/>
        <v>1537.7592685872737</v>
      </c>
      <c r="I726" s="29">
        <f t="shared" si="235"/>
        <v>-0.46400000000000002</v>
      </c>
      <c r="J726" s="29">
        <f t="shared" si="236"/>
        <v>-0.74866851851851857</v>
      </c>
      <c r="K726" s="54">
        <f t="shared" si="237"/>
        <v>0.28466851851851854</v>
      </c>
      <c r="L726" s="30"/>
      <c r="M726" s="38">
        <f t="shared" si="259"/>
        <v>-0.73508794982609282</v>
      </c>
      <c r="N726" s="38">
        <f t="shared" si="274"/>
        <v>3.3250000000000002</v>
      </c>
    </row>
    <row r="727" spans="1:14">
      <c r="A727">
        <v>726</v>
      </c>
      <c r="B727" s="3">
        <v>-0.2344</v>
      </c>
      <c r="G727" s="29">
        <f t="shared" ref="G727:H727" si="281">G726+2.1217077549548</f>
        <v>1538.8201224647512</v>
      </c>
      <c r="H727" s="29">
        <f t="shared" si="281"/>
        <v>1539.8809763422285</v>
      </c>
      <c r="I727" s="29">
        <f t="shared" si="235"/>
        <v>-0.48885000000000001</v>
      </c>
      <c r="J727" s="29">
        <f t="shared" si="236"/>
        <v>-0.72029629629629632</v>
      </c>
      <c r="K727" s="54">
        <f t="shared" si="237"/>
        <v>0.23144629629629632</v>
      </c>
      <c r="L727" s="30"/>
      <c r="M727" s="38">
        <f t="shared" si="259"/>
        <v>-0.12731819275645898</v>
      </c>
      <c r="N727" s="38">
        <f t="shared" si="274"/>
        <v>3.3250000000000002</v>
      </c>
    </row>
    <row r="728" spans="1:14">
      <c r="A728">
        <v>727</v>
      </c>
      <c r="B728" s="3">
        <v>-0.26650000000000001</v>
      </c>
      <c r="G728" s="29">
        <f t="shared" ref="G728:H728" si="282">G727+2.1217077549548</f>
        <v>1540.9418302197059</v>
      </c>
      <c r="H728" s="29">
        <f t="shared" si="282"/>
        <v>1542.0026840971832</v>
      </c>
      <c r="I728" s="29">
        <f t="shared" si="235"/>
        <v>-1.0010666666666668</v>
      </c>
      <c r="J728" s="29">
        <f t="shared" si="236"/>
        <v>-0.68315740740740749</v>
      </c>
      <c r="K728" s="54">
        <f t="shared" si="237"/>
        <v>-0.31790925925925928</v>
      </c>
      <c r="L728" s="30"/>
      <c r="M728" s="38">
        <f t="shared" si="259"/>
        <v>0.54002516168799375</v>
      </c>
      <c r="N728" s="38">
        <f t="shared" si="274"/>
        <v>3.3250000000000002</v>
      </c>
    </row>
    <row r="729" spans="1:14">
      <c r="A729">
        <v>728</v>
      </c>
      <c r="B729" s="3">
        <v>-0.28589999999999999</v>
      </c>
      <c r="G729" s="29">
        <f t="shared" ref="G729:H729" si="283">G728+2.1217077549548</f>
        <v>1543.0635379746607</v>
      </c>
      <c r="H729" s="29">
        <f t="shared" si="283"/>
        <v>1544.1243918521379</v>
      </c>
      <c r="I729" s="29">
        <f t="shared" si="235"/>
        <v>-0.97655000000000003</v>
      </c>
      <c r="J729" s="29">
        <f t="shared" si="236"/>
        <v>-0.64888518518518523</v>
      </c>
      <c r="K729" s="54">
        <f t="shared" si="237"/>
        <v>-0.3276648148148148</v>
      </c>
      <c r="L729" s="30"/>
      <c r="M729" s="38">
        <f t="shared" si="259"/>
        <v>0.95468474126752811</v>
      </c>
      <c r="N729" s="38">
        <f t="shared" si="274"/>
        <v>3.3250000000000002</v>
      </c>
    </row>
    <row r="730" spans="1:14">
      <c r="A730">
        <v>729</v>
      </c>
      <c r="B730" s="3">
        <v>-0.2747</v>
      </c>
      <c r="G730" s="29">
        <f t="shared" ref="G730:H730" si="284">G729+2.1217077549548</f>
        <v>1545.1852457296154</v>
      </c>
      <c r="H730" s="29">
        <f t="shared" si="284"/>
        <v>1546.2460996070927</v>
      </c>
      <c r="I730" s="29">
        <f t="shared" si="235"/>
        <v>-0.88935000000000008</v>
      </c>
      <c r="J730" s="29">
        <f t="shared" si="236"/>
        <v>-0.65107962962962973</v>
      </c>
      <c r="K730" s="54">
        <f t="shared" si="237"/>
        <v>-0.23827037037037035</v>
      </c>
      <c r="L730" s="30"/>
      <c r="M730" s="38">
        <f t="shared" si="259"/>
        <v>0.92263672026896304</v>
      </c>
      <c r="N730" s="38">
        <f t="shared" si="274"/>
        <v>3.3250000000000002</v>
      </c>
    </row>
    <row r="731" spans="1:14">
      <c r="A731">
        <v>730</v>
      </c>
      <c r="B731" s="3">
        <v>-0.15609999999999999</v>
      </c>
      <c r="G731" s="29">
        <f t="shared" ref="G731:H731" si="285">G730+2.1217077549548</f>
        <v>1547.3069534845702</v>
      </c>
      <c r="H731" s="29">
        <f t="shared" si="285"/>
        <v>1548.3678073620474</v>
      </c>
      <c r="I731" s="29">
        <f t="shared" si="235"/>
        <v>-0.65765000000000007</v>
      </c>
      <c r="J731" s="29">
        <f t="shared" si="236"/>
        <v>-0.65335185185185185</v>
      </c>
      <c r="K731" s="54">
        <f t="shared" si="237"/>
        <v>-4.2981481481482176E-3</v>
      </c>
      <c r="L731" s="30"/>
      <c r="M731" s="38">
        <f t="shared" si="259"/>
        <v>0.458876723891606</v>
      </c>
      <c r="N731" s="38">
        <f t="shared" si="274"/>
        <v>3.3250000000000002</v>
      </c>
    </row>
    <row r="732" spans="1:14">
      <c r="A732">
        <v>731</v>
      </c>
      <c r="B732" s="3">
        <v>-4.5400000000000003E-2</v>
      </c>
      <c r="G732" s="29">
        <f t="shared" ref="G732:H732" si="286">G731+2.1217077549548</f>
        <v>1549.4286612395249</v>
      </c>
      <c r="H732" s="29">
        <f t="shared" si="286"/>
        <v>1550.4895151170022</v>
      </c>
      <c r="I732" s="29">
        <f t="shared" si="235"/>
        <v>-0.48180000000000001</v>
      </c>
      <c r="J732" s="29">
        <f t="shared" si="236"/>
        <v>-0.66685370370370367</v>
      </c>
      <c r="K732" s="54">
        <f t="shared" si="237"/>
        <v>0.18505370370370366</v>
      </c>
      <c r="L732" s="30"/>
      <c r="M732" s="38">
        <f t="shared" si="259"/>
        <v>-0.2195967914413415</v>
      </c>
      <c r="N732" s="38">
        <f t="shared" si="274"/>
        <v>3.3250000000000002</v>
      </c>
    </row>
    <row r="733" spans="1:14">
      <c r="A733">
        <v>732</v>
      </c>
      <c r="B733" s="3">
        <v>-6.3100000000000003E-2</v>
      </c>
      <c r="G733" s="29">
        <f t="shared" ref="G733:H733" si="287">G732+2.1217077549548</f>
        <v>1551.5503689944796</v>
      </c>
      <c r="H733" s="29">
        <f t="shared" si="287"/>
        <v>1552.6112228719569</v>
      </c>
      <c r="I733" s="29">
        <f t="shared" si="235"/>
        <v>-0.41869999999999996</v>
      </c>
      <c r="J733" s="29">
        <f t="shared" si="236"/>
        <v>-0.60195185185185185</v>
      </c>
      <c r="K733" s="54">
        <f t="shared" si="237"/>
        <v>0.18325185185185189</v>
      </c>
      <c r="L733" s="30"/>
      <c r="M733" s="38">
        <f t="shared" si="259"/>
        <v>-0.79531852751240384</v>
      </c>
      <c r="N733" s="38">
        <f t="shared" si="274"/>
        <v>3.3250000000000002</v>
      </c>
    </row>
    <row r="734" spans="1:14">
      <c r="A734">
        <v>733</v>
      </c>
      <c r="B734" s="3">
        <v>-0.14380000000000001</v>
      </c>
      <c r="G734" s="29">
        <f t="shared" ref="G734:H734" si="288">G733+2.1217077549548</f>
        <v>1553.6720767494344</v>
      </c>
      <c r="H734" s="29">
        <f t="shared" si="288"/>
        <v>1554.7329306269116</v>
      </c>
      <c r="I734" s="29">
        <f t="shared" si="235"/>
        <v>-0.48175000000000001</v>
      </c>
      <c r="J734" s="29">
        <f t="shared" si="236"/>
        <v>-0.53503518518518522</v>
      </c>
      <c r="K734" s="54">
        <f t="shared" si="237"/>
        <v>5.3285185185185213E-2</v>
      </c>
      <c r="L734" s="30"/>
      <c r="M734" s="38">
        <f t="shared" si="259"/>
        <v>-0.99890188557956527</v>
      </c>
      <c r="N734" s="38">
        <f t="shared" si="274"/>
        <v>3.3250000000000002</v>
      </c>
    </row>
    <row r="735" spans="1:14">
      <c r="A735">
        <v>734</v>
      </c>
      <c r="B735" s="3">
        <v>-0.12239999999999999</v>
      </c>
      <c r="G735" s="29">
        <f t="shared" ref="G735:H735" si="289">G734+2.1217077549548</f>
        <v>1555.7937845043891</v>
      </c>
      <c r="H735" s="29">
        <f t="shared" si="289"/>
        <v>1556.8546383818664</v>
      </c>
      <c r="I735" s="29">
        <f t="shared" si="235"/>
        <v>-0.48445000000000005</v>
      </c>
      <c r="J735" s="29">
        <f t="shared" si="236"/>
        <v>-0.48941296296296294</v>
      </c>
      <c r="K735" s="54">
        <f t="shared" si="237"/>
        <v>4.9629629629628913E-3</v>
      </c>
      <c r="L735" s="30"/>
      <c r="M735" s="38">
        <f t="shared" si="259"/>
        <v>-0.73508794982622305</v>
      </c>
      <c r="N735" s="38">
        <f t="shared" si="274"/>
        <v>3.3250000000000002</v>
      </c>
    </row>
    <row r="736" spans="1:14">
      <c r="A736">
        <v>735</v>
      </c>
      <c r="B736" s="3">
        <v>-3.8600000000000002E-2</v>
      </c>
      <c r="G736" s="29">
        <f t="shared" ref="G736:H736" si="290">G735+2.1217077549548</f>
        <v>1557.9154922593439</v>
      </c>
      <c r="H736" s="29">
        <f t="shared" si="290"/>
        <v>1558.9763461368211</v>
      </c>
      <c r="I736" s="29">
        <f t="shared" si="235"/>
        <v>-0.61036666666666661</v>
      </c>
      <c r="J736" s="29">
        <f t="shared" si="236"/>
        <v>-0.46485185185185185</v>
      </c>
      <c r="K736" s="54">
        <f t="shared" si="237"/>
        <v>-0.14551481481481476</v>
      </c>
      <c r="L736" s="30"/>
      <c r="M736" s="38">
        <f t="shared" si="259"/>
        <v>-0.12731819275664949</v>
      </c>
      <c r="N736" s="38">
        <f t="shared" si="274"/>
        <v>3.3250000000000002</v>
      </c>
    </row>
    <row r="737" spans="1:14">
      <c r="A737">
        <v>736</v>
      </c>
      <c r="B737" s="3">
        <v>-8.4699999999999998E-2</v>
      </c>
      <c r="G737" s="29">
        <f t="shared" ref="G737:H737" si="291">G736+2.1217077549548</f>
        <v>1560.0372000142986</v>
      </c>
      <c r="H737" s="29">
        <f t="shared" si="291"/>
        <v>1561.0980538917759</v>
      </c>
      <c r="I737" s="29">
        <f t="shared" si="235"/>
        <v>-0.41694999999999999</v>
      </c>
      <c r="J737" s="29">
        <f t="shared" si="236"/>
        <v>-0.47785740740740734</v>
      </c>
      <c r="K737" s="54">
        <f t="shared" si="237"/>
        <v>6.0907407407407355E-2</v>
      </c>
      <c r="L737" s="30"/>
      <c r="M737" s="38">
        <f t="shared" si="259"/>
        <v>0.54002516168787995</v>
      </c>
      <c r="N737" s="38">
        <f t="shared" si="274"/>
        <v>3.3250000000000002</v>
      </c>
    </row>
    <row r="738" spans="1:14">
      <c r="A738">
        <v>737</v>
      </c>
      <c r="B738" s="3">
        <v>-0.20019999999999999</v>
      </c>
      <c r="G738" s="29">
        <f t="shared" ref="G738:H738" si="292">G737+2.1217077549548</f>
        <v>1562.1589077692533</v>
      </c>
      <c r="H738" s="29">
        <f t="shared" si="292"/>
        <v>1563.2197616467306</v>
      </c>
      <c r="I738" s="29">
        <f t="shared" si="235"/>
        <v>-0.37429999999999997</v>
      </c>
      <c r="J738" s="29">
        <f t="shared" si="236"/>
        <v>-0.51679629629629631</v>
      </c>
      <c r="K738" s="54">
        <f t="shared" si="237"/>
        <v>0.14249629629629634</v>
      </c>
      <c r="L738" s="30"/>
      <c r="M738" s="38">
        <f t="shared" si="259"/>
        <v>0.95468474126747938</v>
      </c>
      <c r="N738" s="38">
        <f t="shared" si="274"/>
        <v>3.3250000000000002</v>
      </c>
    </row>
    <row r="739" spans="1:14">
      <c r="A739">
        <v>738</v>
      </c>
      <c r="B739" s="3">
        <v>-0.30199999999999999</v>
      </c>
      <c r="G739" s="29">
        <f t="shared" ref="G739:H739" si="293">G738+2.1217077549548</f>
        <v>1564.2806155242081</v>
      </c>
      <c r="H739" s="29">
        <f t="shared" si="293"/>
        <v>1565.3414694016853</v>
      </c>
      <c r="I739" s="29">
        <f t="shared" si="235"/>
        <v>-0.47875000000000001</v>
      </c>
      <c r="J739" s="29">
        <f t="shared" si="236"/>
        <v>-0.53677962962962955</v>
      </c>
      <c r="K739" s="54">
        <f t="shared" si="237"/>
        <v>5.8029629629629542E-2</v>
      </c>
      <c r="L739" s="30"/>
      <c r="M739" s="38">
        <f t="shared" si="259"/>
        <v>0.92263672026902621</v>
      </c>
      <c r="N739" s="38">
        <f t="shared" si="274"/>
        <v>3.3250000000000002</v>
      </c>
    </row>
    <row r="740" spans="1:14">
      <c r="A740">
        <v>739</v>
      </c>
      <c r="B740" s="3">
        <v>-0.44280000000000003</v>
      </c>
      <c r="G740" s="29">
        <f t="shared" ref="G740:H740" si="294">G739+2.1217077549548</f>
        <v>1566.4023232791628</v>
      </c>
      <c r="H740" s="29">
        <f t="shared" si="294"/>
        <v>1567.4631771566401</v>
      </c>
      <c r="I740" s="29">
        <f t="shared" si="235"/>
        <v>-0.43659999999999999</v>
      </c>
      <c r="J740" s="29">
        <f t="shared" si="236"/>
        <v>-0.57273333333333332</v>
      </c>
      <c r="K740" s="54">
        <f t="shared" si="237"/>
        <v>0.13613333333333333</v>
      </c>
      <c r="L740" s="30"/>
      <c r="M740" s="38">
        <f t="shared" si="259"/>
        <v>0.45887672389175138</v>
      </c>
      <c r="N740" s="38">
        <f t="shared" si="274"/>
        <v>3.3250000000000002</v>
      </c>
    </row>
    <row r="741" spans="1:14">
      <c r="A741">
        <v>740</v>
      </c>
      <c r="B741" s="3">
        <v>-0.51160000000000005</v>
      </c>
      <c r="G741" s="29">
        <f t="shared" ref="G741:H741" si="295">G740+2.1217077549548</f>
        <v>1568.5240310341176</v>
      </c>
      <c r="H741" s="29">
        <f t="shared" si="295"/>
        <v>1569.5848849115948</v>
      </c>
      <c r="I741" s="29">
        <f t="shared" si="235"/>
        <v>-0.5988500000000001</v>
      </c>
      <c r="J741" s="29">
        <f t="shared" si="236"/>
        <v>-0.63029259259259263</v>
      </c>
      <c r="K741" s="54">
        <f t="shared" si="237"/>
        <v>3.1442592592592522E-2</v>
      </c>
      <c r="L741" s="30"/>
      <c r="M741" s="38">
        <f t="shared" si="259"/>
        <v>-0.21959679144118183</v>
      </c>
      <c r="N741" s="38">
        <f t="shared" si="274"/>
        <v>3.3250000000000002</v>
      </c>
    </row>
    <row r="742" spans="1:14">
      <c r="A742">
        <v>741</v>
      </c>
      <c r="B742" s="3">
        <v>-0.42420000000000002</v>
      </c>
      <c r="G742" s="29">
        <f t="shared" ref="G742:H742" si="296">G741+2.1217077549548</f>
        <v>1570.6457387890723</v>
      </c>
      <c r="H742" s="29">
        <f t="shared" si="296"/>
        <v>1571.7065926665496</v>
      </c>
      <c r="I742" s="29">
        <f t="shared" si="235"/>
        <v>-0.76915</v>
      </c>
      <c r="J742" s="29">
        <f t="shared" si="236"/>
        <v>-0.7001925925925927</v>
      </c>
      <c r="K742" s="54">
        <f t="shared" si="237"/>
        <v>-6.8957407407407301E-2</v>
      </c>
      <c r="L742" s="30"/>
      <c r="M742" s="38">
        <f t="shared" si="259"/>
        <v>-0.7953185275123047</v>
      </c>
      <c r="N742" s="38">
        <f t="shared" si="274"/>
        <v>3.3250000000000002</v>
      </c>
    </row>
    <row r="743" spans="1:14">
      <c r="A743">
        <v>742</v>
      </c>
      <c r="B743" s="3">
        <v>-0.36280000000000001</v>
      </c>
      <c r="G743" s="29">
        <f t="shared" ref="G743:H743" si="297">G742+2.1217077549548</f>
        <v>1572.7674465440271</v>
      </c>
      <c r="H743" s="29">
        <f t="shared" si="297"/>
        <v>1573.8283004215043</v>
      </c>
      <c r="I743" s="29">
        <f t="shared" si="235"/>
        <v>-0.66159999999999997</v>
      </c>
      <c r="J743" s="29">
        <f t="shared" si="236"/>
        <v>-0.72783148148148158</v>
      </c>
      <c r="K743" s="54">
        <f t="shared" si="237"/>
        <v>6.6231481481481613E-2</v>
      </c>
      <c r="L743" s="30"/>
      <c r="M743" s="38">
        <f t="shared" si="259"/>
        <v>-0.9989018855795716</v>
      </c>
      <c r="N743" s="38">
        <f t="shared" si="274"/>
        <v>3.3250000000000002</v>
      </c>
    </row>
    <row r="744" spans="1:14">
      <c r="A744">
        <v>743</v>
      </c>
      <c r="B744" s="3">
        <v>-0.43959999999999999</v>
      </c>
      <c r="G744" s="29">
        <f t="shared" ref="G744:H744" si="298">G743+2.1217077549548</f>
        <v>1574.8891542989818</v>
      </c>
      <c r="H744" s="29">
        <f t="shared" si="298"/>
        <v>1575.9500081764591</v>
      </c>
      <c r="I744" s="29">
        <f t="shared" si="235"/>
        <v>-0.80803333333333338</v>
      </c>
      <c r="J744" s="29">
        <f t="shared" si="236"/>
        <v>-0.76312037037037039</v>
      </c>
      <c r="K744" s="54">
        <f t="shared" si="237"/>
        <v>-4.4912962962962988E-2</v>
      </c>
      <c r="L744" s="30"/>
      <c r="M744" s="38">
        <f t="shared" si="259"/>
        <v>-0.73508794982633396</v>
      </c>
      <c r="N744" s="38">
        <f t="shared" si="274"/>
        <v>3.3250000000000002</v>
      </c>
    </row>
    <row r="745" spans="1:14">
      <c r="A745">
        <v>744</v>
      </c>
      <c r="B745" s="3">
        <v>-0.50319999999999998</v>
      </c>
      <c r="G745" s="29">
        <f t="shared" ref="G745:H745" si="299">G744+2.1217077549548</f>
        <v>1577.0108620539365</v>
      </c>
      <c r="H745" s="29">
        <f t="shared" si="299"/>
        <v>1578.0717159314138</v>
      </c>
      <c r="I745" s="29">
        <f t="shared" si="235"/>
        <v>-1.1284000000000001</v>
      </c>
      <c r="J745" s="29">
        <f t="shared" si="236"/>
        <v>-0.79502037037037043</v>
      </c>
      <c r="K745" s="54">
        <f t="shared" si="237"/>
        <v>-0.33337962962962964</v>
      </c>
      <c r="L745" s="30"/>
      <c r="M745" s="38">
        <f t="shared" si="259"/>
        <v>-0.12731819275681183</v>
      </c>
      <c r="N745" s="38">
        <f t="shared" si="274"/>
        <v>3.3250000000000002</v>
      </c>
    </row>
    <row r="746" spans="1:14">
      <c r="A746">
        <v>745</v>
      </c>
      <c r="B746" s="3">
        <v>-0.48380000000000001</v>
      </c>
      <c r="G746" s="29">
        <f t="shared" ref="G746:H746" si="300">G745+2.1217077549548</f>
        <v>1579.1325698088913</v>
      </c>
      <c r="H746" s="29">
        <f t="shared" si="300"/>
        <v>1580.1934236863685</v>
      </c>
      <c r="I746" s="29">
        <f t="shared" si="235"/>
        <v>-1.0460500000000001</v>
      </c>
      <c r="J746" s="29">
        <f t="shared" si="236"/>
        <v>-0.81238703703703707</v>
      </c>
      <c r="K746" s="54">
        <f t="shared" si="237"/>
        <v>-0.23366296296296307</v>
      </c>
      <c r="L746" s="30"/>
      <c r="M746" s="38">
        <f t="shared" si="259"/>
        <v>0.5400251616877183</v>
      </c>
      <c r="N746" s="38">
        <f t="shared" si="274"/>
        <v>3.3250000000000002</v>
      </c>
    </row>
    <row r="747" spans="1:14">
      <c r="A747">
        <v>746</v>
      </c>
      <c r="B747" s="3">
        <v>-0.39319999999999999</v>
      </c>
      <c r="G747" s="29">
        <f t="shared" ref="G747:H747" si="301">G746+2.1217077549548</f>
        <v>1581.254277563846</v>
      </c>
      <c r="H747" s="29">
        <f t="shared" si="301"/>
        <v>1582.3151314413233</v>
      </c>
      <c r="I747" s="29">
        <f t="shared" si="235"/>
        <v>-0.62304999999999999</v>
      </c>
      <c r="J747" s="29">
        <f t="shared" si="236"/>
        <v>-0.83240370370370376</v>
      </c>
      <c r="K747" s="54">
        <f t="shared" si="237"/>
        <v>0.20935370370370376</v>
      </c>
      <c r="L747" s="30"/>
      <c r="M747" s="38">
        <f t="shared" si="259"/>
        <v>0.95468474126743064</v>
      </c>
      <c r="N747" s="38">
        <f t="shared" si="274"/>
        <v>3.3250000000000002</v>
      </c>
    </row>
    <row r="748" spans="1:14">
      <c r="A748">
        <v>747</v>
      </c>
      <c r="B748" s="3">
        <v>-0.30869999999999997</v>
      </c>
      <c r="G748" s="29">
        <f t="shared" ref="G748:H748" si="302">G747+2.1217077549548</f>
        <v>1583.3759853188008</v>
      </c>
      <c r="H748" s="29">
        <f t="shared" si="302"/>
        <v>1584.436839196278</v>
      </c>
      <c r="I748" s="29">
        <f t="shared" si="235"/>
        <v>-0.79635</v>
      </c>
      <c r="J748" s="29">
        <f t="shared" si="236"/>
        <v>-0.85449814814814817</v>
      </c>
      <c r="K748" s="54">
        <f t="shared" si="237"/>
        <v>5.8148148148148171E-2</v>
      </c>
      <c r="L748" s="30"/>
      <c r="M748" s="38">
        <f t="shared" si="259"/>
        <v>0.92263672026908927</v>
      </c>
      <c r="N748" s="38">
        <f t="shared" si="274"/>
        <v>3.3250000000000002</v>
      </c>
    </row>
    <row r="749" spans="1:14">
      <c r="A749">
        <v>748</v>
      </c>
      <c r="B749" s="3">
        <v>-0.3004</v>
      </c>
      <c r="G749" s="29">
        <f t="shared" ref="G749:H749" si="303">G748+2.1217077549548</f>
        <v>1585.4976930737555</v>
      </c>
      <c r="H749" s="29">
        <f t="shared" si="303"/>
        <v>1586.5585469512328</v>
      </c>
      <c r="I749" s="29">
        <f t="shared" ref="I749:I812" si="304">AVERAGEIFS(TempDev,Year,"&gt;"&amp;G749,Year,"&lt;="&amp;G750)</f>
        <v>-0.72370000000000001</v>
      </c>
      <c r="J749" s="29">
        <f t="shared" ref="J749:J812" si="305">AVERAGE(I745:I753)</f>
        <v>-0.83501666666666674</v>
      </c>
      <c r="K749" s="54">
        <f t="shared" ref="K749:K812" si="306">I749-J749</f>
        <v>0.11131666666666673</v>
      </c>
      <c r="L749" s="30"/>
      <c r="M749" s="38">
        <f t="shared" si="259"/>
        <v>0.45887672389189682</v>
      </c>
      <c r="N749" s="38">
        <f t="shared" si="274"/>
        <v>3.3250000000000002</v>
      </c>
    </row>
    <row r="750" spans="1:14">
      <c r="A750">
        <v>749</v>
      </c>
      <c r="B750" s="3">
        <v>-0.30880000000000002</v>
      </c>
      <c r="G750" s="29">
        <f t="shared" ref="G750:H750" si="307">G749+2.1217077549548</f>
        <v>1587.6194008287102</v>
      </c>
      <c r="H750" s="29">
        <f t="shared" si="307"/>
        <v>1588.6802547061875</v>
      </c>
      <c r="I750" s="29">
        <f t="shared" si="304"/>
        <v>-0.75514999999999999</v>
      </c>
      <c r="J750" s="29">
        <f t="shared" si="305"/>
        <v>-0.77561111111111114</v>
      </c>
      <c r="K750" s="54">
        <f t="shared" si="306"/>
        <v>2.0461111111111152E-2</v>
      </c>
      <c r="L750" s="30"/>
      <c r="M750" s="38">
        <f t="shared" si="259"/>
        <v>-0.21959679144099442</v>
      </c>
      <c r="N750" s="38">
        <f t="shared" si="274"/>
        <v>3.3250000000000002</v>
      </c>
    </row>
    <row r="751" spans="1:14">
      <c r="A751">
        <v>750</v>
      </c>
      <c r="B751" s="3">
        <v>-0.32479999999999998</v>
      </c>
      <c r="G751" s="29">
        <f t="shared" ref="G751:H751" si="308">G750+2.1217077549548</f>
        <v>1589.741108583665</v>
      </c>
      <c r="H751" s="29">
        <f t="shared" si="308"/>
        <v>1590.8019624611422</v>
      </c>
      <c r="I751" s="29">
        <f t="shared" si="304"/>
        <v>-0.94930000000000003</v>
      </c>
      <c r="J751" s="29">
        <f t="shared" si="305"/>
        <v>-0.74683888888888883</v>
      </c>
      <c r="K751" s="54">
        <f t="shared" si="306"/>
        <v>-0.2024611111111112</v>
      </c>
      <c r="L751" s="30"/>
      <c r="M751" s="38">
        <f t="shared" si="259"/>
        <v>-0.79531852751218823</v>
      </c>
      <c r="N751" s="38">
        <f t="shared" si="274"/>
        <v>3.3250000000000002</v>
      </c>
    </row>
    <row r="752" spans="1:14">
      <c r="A752">
        <v>751</v>
      </c>
      <c r="B752" s="3">
        <v>-0.39629999999999999</v>
      </c>
      <c r="G752" s="29">
        <f t="shared" ref="G752:H752" si="309">G751+2.1217077549548</f>
        <v>1591.8628163386197</v>
      </c>
      <c r="H752" s="29">
        <f t="shared" si="309"/>
        <v>1592.923670216097</v>
      </c>
      <c r="I752" s="29">
        <f t="shared" si="304"/>
        <v>-0.86044999999999994</v>
      </c>
      <c r="J752" s="29">
        <f t="shared" si="305"/>
        <v>-0.75706111111111107</v>
      </c>
      <c r="K752" s="54">
        <f t="shared" si="306"/>
        <v>-0.10338888888888886</v>
      </c>
      <c r="L752" s="30"/>
      <c r="M752" s="38">
        <f t="shared" si="259"/>
        <v>-0.9989018855795806</v>
      </c>
      <c r="N752" s="38">
        <f t="shared" si="274"/>
        <v>3.3250000000000002</v>
      </c>
    </row>
    <row r="753" spans="1:14">
      <c r="A753">
        <v>752</v>
      </c>
      <c r="B753" s="3">
        <v>-0.40799999999999997</v>
      </c>
      <c r="G753" s="29">
        <f t="shared" ref="G753:H753" si="310">G752+2.1217077549548</f>
        <v>1593.9845240935745</v>
      </c>
      <c r="H753" s="29">
        <f t="shared" si="310"/>
        <v>1595.0453779710517</v>
      </c>
      <c r="I753" s="29">
        <f t="shared" si="304"/>
        <v>-0.63269999999999993</v>
      </c>
      <c r="J753" s="29">
        <f t="shared" si="305"/>
        <v>-0.73987777777777763</v>
      </c>
      <c r="K753" s="54">
        <f t="shared" si="306"/>
        <v>0.10717777777777771</v>
      </c>
      <c r="L753" s="30"/>
      <c r="M753" s="38">
        <f t="shared" si="259"/>
        <v>-0.73508794982644499</v>
      </c>
      <c r="N753" s="38">
        <f t="shared" si="274"/>
        <v>3.3250000000000002</v>
      </c>
    </row>
    <row r="754" spans="1:14">
      <c r="A754">
        <v>753</v>
      </c>
      <c r="B754" s="3">
        <v>-0.3271</v>
      </c>
      <c r="G754" s="29">
        <f t="shared" ref="G754:H754" si="311">G753+2.1217077549548</f>
        <v>1596.1062318485292</v>
      </c>
      <c r="H754" s="29">
        <f t="shared" si="311"/>
        <v>1597.1670857260065</v>
      </c>
      <c r="I754" s="29">
        <f t="shared" si="304"/>
        <v>-0.59375</v>
      </c>
      <c r="J754" s="29">
        <f t="shared" si="305"/>
        <v>-0.73211666666666664</v>
      </c>
      <c r="K754" s="54">
        <f t="shared" si="306"/>
        <v>0.13836666666666664</v>
      </c>
      <c r="L754" s="30"/>
      <c r="M754" s="38">
        <f t="shared" si="259"/>
        <v>-0.12731819275697417</v>
      </c>
      <c r="N754" s="38">
        <f t="shared" si="274"/>
        <v>3.3250000000000002</v>
      </c>
    </row>
    <row r="755" spans="1:14">
      <c r="A755">
        <v>754</v>
      </c>
      <c r="B755" s="3">
        <v>-0.29039999999999999</v>
      </c>
      <c r="G755" s="29">
        <f t="shared" ref="G755:H755" si="312">G754+2.1217077549548</f>
        <v>1598.2279396034839</v>
      </c>
      <c r="H755" s="29">
        <f t="shared" si="312"/>
        <v>1599.2887934809612</v>
      </c>
      <c r="I755" s="29">
        <f t="shared" si="304"/>
        <v>-0.78710000000000002</v>
      </c>
      <c r="J755" s="29">
        <f t="shared" si="305"/>
        <v>-0.73238888888888898</v>
      </c>
      <c r="K755" s="54">
        <f t="shared" si="306"/>
        <v>-5.4711111111111044E-2</v>
      </c>
      <c r="L755" s="30"/>
      <c r="M755" s="38">
        <f t="shared" si="259"/>
        <v>0.54002516168755654</v>
      </c>
      <c r="N755" s="38">
        <f t="shared" si="274"/>
        <v>3.3250000000000002</v>
      </c>
    </row>
    <row r="756" spans="1:14">
      <c r="A756">
        <v>755</v>
      </c>
      <c r="B756" s="3">
        <v>-0.33119999999999999</v>
      </c>
      <c r="G756" s="29">
        <f t="shared" ref="G756:H756" si="313">G755+2.1217077549548</f>
        <v>1600.3496473584387</v>
      </c>
      <c r="H756" s="29">
        <f t="shared" si="313"/>
        <v>1601.4105012359159</v>
      </c>
      <c r="I756" s="29">
        <f t="shared" si="304"/>
        <v>-0.71504999999999996</v>
      </c>
      <c r="J756" s="29">
        <f t="shared" si="305"/>
        <v>-0.69216666666666671</v>
      </c>
      <c r="K756" s="54">
        <f t="shared" si="306"/>
        <v>-2.2883333333333256E-2</v>
      </c>
      <c r="L756" s="30"/>
      <c r="M756" s="38">
        <f t="shared" si="259"/>
        <v>0.95468474126737346</v>
      </c>
      <c r="N756" s="38">
        <f t="shared" si="274"/>
        <v>3.3250000000000002</v>
      </c>
    </row>
    <row r="757" spans="1:14">
      <c r="A757">
        <v>756</v>
      </c>
      <c r="B757" s="3">
        <v>-0.34310000000000002</v>
      </c>
      <c r="G757" s="29">
        <f t="shared" ref="G757:H757" si="314">G756+2.1217077549548</f>
        <v>1602.4713551133934</v>
      </c>
      <c r="H757" s="29">
        <f t="shared" si="314"/>
        <v>1603.5322089908707</v>
      </c>
      <c r="I757" s="29">
        <f t="shared" si="304"/>
        <v>-0.64169999999999994</v>
      </c>
      <c r="J757" s="29">
        <f t="shared" si="305"/>
        <v>-0.66864259259259262</v>
      </c>
      <c r="K757" s="54">
        <f t="shared" si="306"/>
        <v>2.6942592592592685E-2</v>
      </c>
      <c r="L757" s="30"/>
      <c r="M757" s="38">
        <f t="shared" si="259"/>
        <v>0.92263672026916344</v>
      </c>
      <c r="N757" s="38">
        <f t="shared" si="274"/>
        <v>3.3250000000000002</v>
      </c>
    </row>
    <row r="758" spans="1:14">
      <c r="A758">
        <v>757</v>
      </c>
      <c r="B758" s="3">
        <v>-0.2964</v>
      </c>
      <c r="G758" s="29">
        <f t="shared" ref="G758:H758" si="315">G757+2.1217077549548</f>
        <v>1604.5930628683482</v>
      </c>
      <c r="H758" s="29">
        <f t="shared" si="315"/>
        <v>1605.6539167458254</v>
      </c>
      <c r="I758" s="29">
        <f t="shared" si="304"/>
        <v>-0.65385000000000004</v>
      </c>
      <c r="J758" s="29">
        <f t="shared" si="305"/>
        <v>-0.66018148148148148</v>
      </c>
      <c r="K758" s="54">
        <f t="shared" si="306"/>
        <v>6.331481481481438E-3</v>
      </c>
      <c r="L758" s="30"/>
      <c r="M758" s="38">
        <f t="shared" si="259"/>
        <v>0.45887672389206752</v>
      </c>
      <c r="N758" s="38">
        <f t="shared" si="274"/>
        <v>3.3250000000000002</v>
      </c>
    </row>
    <row r="759" spans="1:14">
      <c r="A759">
        <v>758</v>
      </c>
      <c r="B759" s="3">
        <v>-0.21609999999999999</v>
      </c>
      <c r="G759" s="29">
        <f t="shared" ref="G759:H759" si="316">G758+2.1217077549548</f>
        <v>1606.7147706233029</v>
      </c>
      <c r="H759" s="29">
        <f t="shared" si="316"/>
        <v>1607.7756245007802</v>
      </c>
      <c r="I759" s="29">
        <f t="shared" si="304"/>
        <v>-0.75760000000000005</v>
      </c>
      <c r="J759" s="29">
        <f t="shared" si="305"/>
        <v>-0.63827592592592586</v>
      </c>
      <c r="K759" s="54">
        <f t="shared" si="306"/>
        <v>-0.11932407407407419</v>
      </c>
      <c r="L759" s="30"/>
      <c r="M759" s="38">
        <f t="shared" si="259"/>
        <v>-0.21959679144083477</v>
      </c>
      <c r="N759" s="38">
        <f t="shared" si="274"/>
        <v>3.3250000000000002</v>
      </c>
    </row>
    <row r="760" spans="1:14">
      <c r="A760">
        <v>759</v>
      </c>
      <c r="B760" s="3">
        <v>-0.19220000000000001</v>
      </c>
      <c r="G760" s="29">
        <f t="shared" ref="G760:H760" si="317">G759+2.1217077549548</f>
        <v>1608.8364783782577</v>
      </c>
      <c r="H760" s="29">
        <f t="shared" si="317"/>
        <v>1609.8973322557349</v>
      </c>
      <c r="I760" s="29">
        <f t="shared" si="304"/>
        <v>-0.58729999999999993</v>
      </c>
      <c r="J760" s="29">
        <f t="shared" si="305"/>
        <v>-0.60845370370370366</v>
      </c>
      <c r="K760" s="54">
        <f t="shared" si="306"/>
        <v>2.115370370370373E-2</v>
      </c>
      <c r="L760" s="30"/>
      <c r="M760" s="38">
        <f t="shared" si="259"/>
        <v>-0.79531852751208898</v>
      </c>
      <c r="N760" s="38">
        <f t="shared" si="274"/>
        <v>3.3250000000000002</v>
      </c>
    </row>
    <row r="761" spans="1:14">
      <c r="A761">
        <v>760</v>
      </c>
      <c r="B761" s="3">
        <v>-0.31690000000000002</v>
      </c>
      <c r="G761" s="29">
        <f t="shared" ref="G761:H761" si="318">G760+2.1217077549548</f>
        <v>1610.9581861332124</v>
      </c>
      <c r="H761" s="29">
        <f t="shared" si="318"/>
        <v>1612.0190400106897</v>
      </c>
      <c r="I761" s="29">
        <f t="shared" si="304"/>
        <v>-0.64873333333333327</v>
      </c>
      <c r="J761" s="29">
        <f t="shared" si="305"/>
        <v>-0.58376481481481479</v>
      </c>
      <c r="K761" s="54">
        <f t="shared" si="306"/>
        <v>-6.4968518518518481E-2</v>
      </c>
      <c r="L761" s="30"/>
      <c r="M761" s="38">
        <f t="shared" si="259"/>
        <v>-0.99890188557958826</v>
      </c>
      <c r="N761" s="38">
        <f t="shared" si="274"/>
        <v>3.3250000000000002</v>
      </c>
    </row>
    <row r="762" spans="1:14">
      <c r="A762">
        <v>761</v>
      </c>
      <c r="B762" s="3">
        <v>-0.50549999999999995</v>
      </c>
      <c r="G762" s="29">
        <f t="shared" ref="G762:H762" si="319">G761+2.1217077549548</f>
        <v>1613.0798938881671</v>
      </c>
      <c r="H762" s="29">
        <f t="shared" si="319"/>
        <v>1614.1407477656444</v>
      </c>
      <c r="I762" s="29">
        <f t="shared" si="304"/>
        <v>-0.55654999999999999</v>
      </c>
      <c r="J762" s="29">
        <f t="shared" si="305"/>
        <v>-0.58127037037037033</v>
      </c>
      <c r="K762" s="54">
        <f t="shared" si="306"/>
        <v>2.4720370370370337E-2</v>
      </c>
      <c r="L762" s="30"/>
      <c r="M762" s="38">
        <f t="shared" si="259"/>
        <v>-0.73508794982657522</v>
      </c>
      <c r="N762" s="38">
        <f t="shared" si="274"/>
        <v>3.3250000000000002</v>
      </c>
    </row>
    <row r="763" spans="1:14">
      <c r="A763">
        <v>762</v>
      </c>
      <c r="B763" s="3">
        <v>-0.55169999999999997</v>
      </c>
      <c r="G763" s="29">
        <f t="shared" ref="G763:H763" si="320">G762+2.1217077549548</f>
        <v>1615.2016016431219</v>
      </c>
      <c r="H763" s="29">
        <f t="shared" si="320"/>
        <v>1616.2624555205991</v>
      </c>
      <c r="I763" s="29">
        <f t="shared" si="304"/>
        <v>-0.39660000000000001</v>
      </c>
      <c r="J763" s="29">
        <f t="shared" si="305"/>
        <v>-0.57084814814814822</v>
      </c>
      <c r="K763" s="54">
        <f t="shared" si="306"/>
        <v>0.17424814814814821</v>
      </c>
      <c r="L763" s="30"/>
      <c r="M763" s="38">
        <f t="shared" si="259"/>
        <v>-0.12731819275716472</v>
      </c>
      <c r="N763" s="38">
        <f t="shared" si="274"/>
        <v>3.3250000000000002</v>
      </c>
    </row>
    <row r="764" spans="1:14">
      <c r="A764">
        <v>763</v>
      </c>
      <c r="B764" s="3">
        <v>-0.34589999999999999</v>
      </c>
      <c r="G764" s="29">
        <f t="shared" ref="G764:H764" si="321">G763+2.1217077549548</f>
        <v>1617.3233093980766</v>
      </c>
      <c r="H764" s="29">
        <f t="shared" si="321"/>
        <v>1618.3841632755539</v>
      </c>
      <c r="I764" s="29">
        <f t="shared" si="304"/>
        <v>-0.51869999999999994</v>
      </c>
      <c r="J764" s="29">
        <f t="shared" si="305"/>
        <v>-0.55576481481481488</v>
      </c>
      <c r="K764" s="54">
        <f t="shared" si="306"/>
        <v>3.7064814814814939E-2</v>
      </c>
      <c r="L764" s="30"/>
      <c r="M764" s="38">
        <f t="shared" si="259"/>
        <v>0.54002516168741888</v>
      </c>
      <c r="N764" s="38">
        <f t="shared" si="274"/>
        <v>3.3250000000000002</v>
      </c>
    </row>
    <row r="765" spans="1:14">
      <c r="A765">
        <v>764</v>
      </c>
      <c r="B765" s="3">
        <v>-0.12520000000000001</v>
      </c>
      <c r="G765" s="29">
        <f t="shared" ref="G765:H765" si="322">G764+2.1217077549548</f>
        <v>1619.4450171530314</v>
      </c>
      <c r="H765" s="29">
        <f t="shared" si="322"/>
        <v>1620.5058710305086</v>
      </c>
      <c r="I765" s="29">
        <f t="shared" si="304"/>
        <v>-0.49285000000000001</v>
      </c>
      <c r="J765" s="29">
        <f t="shared" si="305"/>
        <v>-0.55509814814814806</v>
      </c>
      <c r="K765" s="54">
        <f t="shared" si="306"/>
        <v>6.2248148148148053E-2</v>
      </c>
      <c r="L765" s="30"/>
      <c r="M765" s="38">
        <f t="shared" si="259"/>
        <v>0.95468474126732483</v>
      </c>
      <c r="N765" s="38">
        <f t="shared" si="274"/>
        <v>3.3250000000000002</v>
      </c>
    </row>
    <row r="766" spans="1:14">
      <c r="A766">
        <v>765</v>
      </c>
      <c r="B766" s="3">
        <v>-0.1419</v>
      </c>
      <c r="G766" s="29">
        <f t="shared" ref="G766:H766" si="323">G765+2.1217077549548</f>
        <v>1621.5667249079861</v>
      </c>
      <c r="H766" s="29">
        <f t="shared" si="323"/>
        <v>1622.6275787854634</v>
      </c>
      <c r="I766" s="29">
        <f t="shared" si="304"/>
        <v>-0.61924999999999997</v>
      </c>
      <c r="J766" s="29">
        <f t="shared" si="305"/>
        <v>-0.57866666666666655</v>
      </c>
      <c r="K766" s="54">
        <f t="shared" si="306"/>
        <v>-4.0583333333333416E-2</v>
      </c>
      <c r="L766" s="30"/>
      <c r="M766" s="38">
        <f t="shared" si="259"/>
        <v>0.9226367202692265</v>
      </c>
      <c r="N766" s="38">
        <f t="shared" si="274"/>
        <v>3.3250000000000002</v>
      </c>
    </row>
    <row r="767" spans="1:14">
      <c r="A767">
        <v>766</v>
      </c>
      <c r="B767" s="3">
        <v>-0.31979999999999997</v>
      </c>
      <c r="G767" s="29">
        <f t="shared" ref="G767:H767" si="324">G766+2.1217077549548</f>
        <v>1623.6884326629408</v>
      </c>
      <c r="H767" s="29">
        <f t="shared" si="324"/>
        <v>1624.7492865404181</v>
      </c>
      <c r="I767" s="29">
        <f t="shared" si="304"/>
        <v>-0.56004999999999994</v>
      </c>
      <c r="J767" s="29">
        <f t="shared" si="305"/>
        <v>-0.58352222222222216</v>
      </c>
      <c r="K767" s="54">
        <f t="shared" si="306"/>
        <v>2.3472222222222228E-2</v>
      </c>
      <c r="L767" s="30"/>
      <c r="M767" s="38">
        <f t="shared" si="259"/>
        <v>0.4588767238922129</v>
      </c>
      <c r="N767" s="38">
        <f t="shared" si="274"/>
        <v>3.3250000000000002</v>
      </c>
    </row>
    <row r="768" spans="1:14">
      <c r="A768">
        <v>767</v>
      </c>
      <c r="B768" s="3">
        <v>-0.38669999999999999</v>
      </c>
      <c r="G768" s="29">
        <f t="shared" ref="G768:H768" si="325">G767+2.1217077549548</f>
        <v>1625.8101404178956</v>
      </c>
      <c r="H768" s="29">
        <f t="shared" si="325"/>
        <v>1626.8709942953728</v>
      </c>
      <c r="I768" s="29">
        <f t="shared" si="304"/>
        <v>-0.62185000000000001</v>
      </c>
      <c r="J768" s="29">
        <f t="shared" si="305"/>
        <v>-0.59110555555555555</v>
      </c>
      <c r="K768" s="54">
        <f t="shared" si="306"/>
        <v>-3.0744444444444463E-2</v>
      </c>
      <c r="L768" s="30"/>
      <c r="M768" s="38">
        <f t="shared" si="259"/>
        <v>-0.21959679144067509</v>
      </c>
      <c r="N768" s="38">
        <f t="shared" si="274"/>
        <v>3.3250000000000002</v>
      </c>
    </row>
    <row r="769" spans="1:14">
      <c r="A769">
        <v>768</v>
      </c>
      <c r="B769" s="3">
        <v>-0.3034</v>
      </c>
      <c r="G769" s="29">
        <f t="shared" ref="G769:H769" si="326">G768+2.1217077549548</f>
        <v>1627.9318481728503</v>
      </c>
      <c r="H769" s="29">
        <f t="shared" si="326"/>
        <v>1628.9927020503276</v>
      </c>
      <c r="I769" s="29">
        <f t="shared" si="304"/>
        <v>-0.58130000000000004</v>
      </c>
      <c r="J769" s="29">
        <f t="shared" si="305"/>
        <v>-0.59494999999999998</v>
      </c>
      <c r="K769" s="54">
        <f t="shared" si="306"/>
        <v>1.364999999999994E-2</v>
      </c>
      <c r="L769" s="30"/>
      <c r="M769" s="38">
        <f t="shared" si="259"/>
        <v>-0.79531852751198973</v>
      </c>
      <c r="N769" s="38">
        <f t="shared" si="274"/>
        <v>3.3250000000000002</v>
      </c>
    </row>
    <row r="770" spans="1:14">
      <c r="A770">
        <v>769</v>
      </c>
      <c r="B770" s="3">
        <v>-0.24590000000000001</v>
      </c>
      <c r="G770" s="29">
        <f t="shared" ref="G770:H770" si="327">G769+2.1217077549548</f>
        <v>1630.0535559278051</v>
      </c>
      <c r="H770" s="29">
        <f t="shared" si="327"/>
        <v>1631.1144098052823</v>
      </c>
      <c r="I770" s="29">
        <f t="shared" si="304"/>
        <v>-0.86085</v>
      </c>
      <c r="J770" s="29">
        <f t="shared" si="305"/>
        <v>-0.58843888888888884</v>
      </c>
      <c r="K770" s="54">
        <f t="shared" si="306"/>
        <v>-0.27241111111111116</v>
      </c>
      <c r="L770" s="30"/>
      <c r="M770" s="38">
        <f t="shared" ref="M770:M833" si="328" xml:space="preserve"> SIN((2*PI()*(H770-2000+N770)/19.0953697945932) + 5.663651193)</f>
        <v>-0.99890188557959592</v>
      </c>
      <c r="N770" s="38">
        <f t="shared" si="274"/>
        <v>3.3250000000000002</v>
      </c>
    </row>
    <row r="771" spans="1:14">
      <c r="A771">
        <v>770</v>
      </c>
      <c r="B771" s="3">
        <v>-0.26469999999999999</v>
      </c>
      <c r="G771" s="29">
        <f t="shared" ref="G771:H771" si="329">G770+2.1217077549548</f>
        <v>1632.1752636827598</v>
      </c>
      <c r="H771" s="29">
        <f t="shared" si="329"/>
        <v>1633.2361175602371</v>
      </c>
      <c r="I771" s="29">
        <f t="shared" si="304"/>
        <v>-0.60024999999999995</v>
      </c>
      <c r="J771" s="29">
        <f t="shared" si="305"/>
        <v>-0.60885555555555559</v>
      </c>
      <c r="K771" s="54">
        <f t="shared" si="306"/>
        <v>8.605555555555644E-3</v>
      </c>
      <c r="L771" s="30"/>
      <c r="M771" s="38">
        <f t="shared" si="328"/>
        <v>-0.73508794982666692</v>
      </c>
      <c r="N771" s="38">
        <f t="shared" si="274"/>
        <v>3.3250000000000002</v>
      </c>
    </row>
    <row r="772" spans="1:14">
      <c r="A772">
        <v>771</v>
      </c>
      <c r="B772" s="3">
        <v>-0.32800000000000001</v>
      </c>
      <c r="G772" s="29">
        <f t="shared" ref="G772:H772" si="330">G771+2.1217077549548</f>
        <v>1634.2969714377145</v>
      </c>
      <c r="H772" s="29">
        <f t="shared" si="330"/>
        <v>1635.3578253151918</v>
      </c>
      <c r="I772" s="29">
        <f t="shared" si="304"/>
        <v>-0.46484999999999999</v>
      </c>
      <c r="J772" s="29">
        <f t="shared" si="305"/>
        <v>-0.63404444444444452</v>
      </c>
      <c r="K772" s="54">
        <f t="shared" si="306"/>
        <v>0.16919444444444454</v>
      </c>
      <c r="L772" s="30"/>
      <c r="M772" s="38">
        <f t="shared" si="328"/>
        <v>-0.12731819275732703</v>
      </c>
      <c r="N772" s="38">
        <f t="shared" si="274"/>
        <v>3.3250000000000002</v>
      </c>
    </row>
    <row r="773" spans="1:14">
      <c r="A773">
        <v>772</v>
      </c>
      <c r="B773" s="3">
        <v>-0.40789999999999998</v>
      </c>
      <c r="G773" s="29">
        <f t="shared" ref="G773:H773" si="331">G772+2.1217077549548</f>
        <v>1636.4186791926693</v>
      </c>
      <c r="H773" s="29">
        <f t="shared" si="331"/>
        <v>1637.4795330701465</v>
      </c>
      <c r="I773" s="29">
        <f t="shared" si="304"/>
        <v>-0.55330000000000001</v>
      </c>
      <c r="J773" s="29">
        <f t="shared" si="305"/>
        <v>-0.64385000000000003</v>
      </c>
      <c r="K773" s="54">
        <f t="shared" si="306"/>
        <v>9.0550000000000019E-2</v>
      </c>
      <c r="L773" s="30"/>
      <c r="M773" s="38">
        <f t="shared" si="328"/>
        <v>0.5400251616872811</v>
      </c>
      <c r="N773" s="38">
        <f t="shared" si="274"/>
        <v>3.3250000000000002</v>
      </c>
    </row>
    <row r="774" spans="1:14">
      <c r="A774">
        <v>773</v>
      </c>
      <c r="B774" s="3">
        <v>-0.46039999999999998</v>
      </c>
      <c r="G774" s="29">
        <f t="shared" ref="G774:H774" si="332">G773+2.1217077549548</f>
        <v>1638.540386947624</v>
      </c>
      <c r="H774" s="29">
        <f t="shared" si="332"/>
        <v>1639.6012408251013</v>
      </c>
      <c r="I774" s="29">
        <f t="shared" si="304"/>
        <v>-0.43425000000000002</v>
      </c>
      <c r="J774" s="29">
        <f t="shared" si="305"/>
        <v>-0.62826111111111105</v>
      </c>
      <c r="K774" s="54">
        <f t="shared" si="306"/>
        <v>0.19401111111111102</v>
      </c>
      <c r="L774" s="30"/>
      <c r="M774" s="38">
        <f t="shared" si="328"/>
        <v>0.95468474126727609</v>
      </c>
      <c r="N774" s="38">
        <f t="shared" si="274"/>
        <v>3.3250000000000002</v>
      </c>
    </row>
    <row r="775" spans="1:14">
      <c r="A775">
        <v>774</v>
      </c>
      <c r="B775" s="3">
        <v>-0.45090000000000002</v>
      </c>
      <c r="G775" s="29">
        <f t="shared" ref="G775:H775" si="333">G774+2.1217077549548</f>
        <v>1640.6620947025788</v>
      </c>
      <c r="H775" s="29">
        <f t="shared" si="333"/>
        <v>1641.722948580056</v>
      </c>
      <c r="I775" s="29">
        <f t="shared" si="304"/>
        <v>-0.80299999999999994</v>
      </c>
      <c r="J775" s="29">
        <f t="shared" si="305"/>
        <v>-0.57940000000000003</v>
      </c>
      <c r="K775" s="54">
        <f t="shared" si="306"/>
        <v>-0.22359999999999991</v>
      </c>
      <c r="L775" s="30"/>
      <c r="M775" s="38">
        <f t="shared" si="328"/>
        <v>0.92263672026928967</v>
      </c>
      <c r="N775" s="38">
        <f t="shared" si="274"/>
        <v>3.3250000000000002</v>
      </c>
    </row>
    <row r="776" spans="1:14">
      <c r="A776">
        <v>775</v>
      </c>
      <c r="B776" s="3">
        <v>-0.42630000000000001</v>
      </c>
      <c r="G776" s="29">
        <f t="shared" ref="G776:H776" si="334">G775+2.1217077549548</f>
        <v>1642.7838024575335</v>
      </c>
      <c r="H776" s="29">
        <f t="shared" si="334"/>
        <v>1643.8446563350108</v>
      </c>
      <c r="I776" s="29">
        <f t="shared" si="304"/>
        <v>-0.78675000000000006</v>
      </c>
      <c r="J776" s="29">
        <f t="shared" si="305"/>
        <v>-0.58743888888888884</v>
      </c>
      <c r="K776" s="54">
        <f t="shared" si="306"/>
        <v>-0.19931111111111122</v>
      </c>
      <c r="L776" s="30"/>
      <c r="M776" s="38">
        <f t="shared" si="328"/>
        <v>0.45887672389235834</v>
      </c>
      <c r="N776" s="38">
        <f t="shared" si="274"/>
        <v>3.3250000000000002</v>
      </c>
    </row>
    <row r="777" spans="1:14">
      <c r="A777">
        <v>776</v>
      </c>
      <c r="B777" s="3">
        <v>-0.4204</v>
      </c>
      <c r="G777" s="29">
        <f t="shared" ref="G777:H777" si="335">G776+2.1217077549548</f>
        <v>1644.9055102124883</v>
      </c>
      <c r="H777" s="29">
        <f t="shared" si="335"/>
        <v>1645.9663640899655</v>
      </c>
      <c r="I777" s="29">
        <f t="shared" si="304"/>
        <v>-0.71010000000000006</v>
      </c>
      <c r="J777" s="29">
        <f t="shared" si="305"/>
        <v>-0.62448888888888887</v>
      </c>
      <c r="K777" s="54">
        <f t="shared" si="306"/>
        <v>-8.5611111111111193E-2</v>
      </c>
      <c r="L777" s="30"/>
      <c r="M777" s="38">
        <f t="shared" si="328"/>
        <v>-0.21959679144051542</v>
      </c>
      <c r="N777" s="38">
        <f t="shared" si="274"/>
        <v>3.3250000000000002</v>
      </c>
    </row>
    <row r="778" spans="1:14">
      <c r="A778">
        <v>777</v>
      </c>
      <c r="B778" s="3">
        <v>-0.41670000000000001</v>
      </c>
      <c r="G778" s="29">
        <f t="shared" ref="G778:H778" si="336">G777+2.1217077549548</f>
        <v>1647.027217967443</v>
      </c>
      <c r="H778" s="29">
        <f t="shared" si="336"/>
        <v>1648.0880718449203</v>
      </c>
      <c r="I778" s="29">
        <f t="shared" si="304"/>
        <v>-0.441</v>
      </c>
      <c r="J778" s="29">
        <f t="shared" si="305"/>
        <v>-0.63373333333333326</v>
      </c>
      <c r="K778" s="54">
        <f t="shared" si="306"/>
        <v>0.19273333333333326</v>
      </c>
      <c r="L778" s="30"/>
      <c r="M778" s="38">
        <f t="shared" si="328"/>
        <v>-0.79531852751187337</v>
      </c>
      <c r="N778" s="38">
        <f t="shared" si="274"/>
        <v>3.3250000000000002</v>
      </c>
    </row>
    <row r="779" spans="1:14">
      <c r="A779">
        <v>778</v>
      </c>
      <c r="B779" s="3">
        <v>-0.39369999999999999</v>
      </c>
      <c r="G779" s="29">
        <f t="shared" ref="G779:H779" si="337">G778+2.1217077549548</f>
        <v>1649.1489257223977</v>
      </c>
      <c r="H779" s="29">
        <f t="shared" si="337"/>
        <v>1650.209779599875</v>
      </c>
      <c r="I779" s="29">
        <f t="shared" si="304"/>
        <v>-0.42109999999999997</v>
      </c>
      <c r="J779" s="29">
        <f t="shared" si="305"/>
        <v>-0.64647777777777782</v>
      </c>
      <c r="K779" s="54">
        <f t="shared" si="306"/>
        <v>0.22537777777777784</v>
      </c>
      <c r="L779" s="30"/>
      <c r="M779" s="38">
        <f t="shared" si="328"/>
        <v>-0.99890188557960491</v>
      </c>
      <c r="N779" s="38">
        <f t="shared" si="274"/>
        <v>3.3250000000000002</v>
      </c>
    </row>
    <row r="780" spans="1:14">
      <c r="A780">
        <v>779</v>
      </c>
      <c r="B780" s="3">
        <v>-0.37069999999999997</v>
      </c>
      <c r="G780" s="29">
        <f t="shared" ref="G780:H780" si="338">G779+2.1217077549548</f>
        <v>1651.2706334773525</v>
      </c>
      <c r="H780" s="29">
        <f t="shared" si="338"/>
        <v>1652.3314873548297</v>
      </c>
      <c r="I780" s="29">
        <f t="shared" si="304"/>
        <v>-0.67259999999999998</v>
      </c>
      <c r="J780" s="29">
        <f t="shared" si="305"/>
        <v>-0.61264444444444444</v>
      </c>
      <c r="K780" s="54">
        <f t="shared" si="306"/>
        <v>-5.995555555555554E-2</v>
      </c>
      <c r="L780" s="30"/>
      <c r="M780" s="38">
        <f t="shared" si="328"/>
        <v>-0.73508794982679715</v>
      </c>
      <c r="N780" s="38">
        <f t="shared" si="274"/>
        <v>3.3250000000000002</v>
      </c>
    </row>
    <row r="781" spans="1:14">
      <c r="A781">
        <v>780</v>
      </c>
      <c r="B781" s="3">
        <v>-0.38080000000000003</v>
      </c>
      <c r="G781" s="29">
        <f t="shared" ref="G781:H781" si="339">G780+2.1217077549548</f>
        <v>1653.3923412323072</v>
      </c>
      <c r="H781" s="29">
        <f t="shared" si="339"/>
        <v>1654.4531951097845</v>
      </c>
      <c r="I781" s="29">
        <f t="shared" si="304"/>
        <v>-0.79830000000000001</v>
      </c>
      <c r="J781" s="29">
        <f t="shared" si="305"/>
        <v>-0.58909444444444448</v>
      </c>
      <c r="K781" s="54">
        <f t="shared" si="306"/>
        <v>-0.20920555555555553</v>
      </c>
      <c r="L781" s="30"/>
      <c r="M781" s="38">
        <f t="shared" si="328"/>
        <v>-0.12731819275748937</v>
      </c>
      <c r="N781" s="38">
        <f t="shared" si="274"/>
        <v>3.3250000000000002</v>
      </c>
    </row>
    <row r="782" spans="1:14">
      <c r="A782">
        <v>781</v>
      </c>
      <c r="B782" s="3">
        <v>-0.36909999999999998</v>
      </c>
      <c r="G782" s="29">
        <f t="shared" ref="G782:H782" si="340">G781+2.1217077549548</f>
        <v>1655.514048987262</v>
      </c>
      <c r="H782" s="29">
        <f t="shared" si="340"/>
        <v>1656.5749028647392</v>
      </c>
      <c r="I782" s="29">
        <f t="shared" si="304"/>
        <v>-0.63650000000000007</v>
      </c>
      <c r="J782" s="29">
        <f t="shared" si="305"/>
        <v>-0.57288333333333319</v>
      </c>
      <c r="K782" s="54">
        <f t="shared" si="306"/>
        <v>-6.3616666666666877E-2</v>
      </c>
      <c r="L782" s="30"/>
      <c r="M782" s="38">
        <f t="shared" si="328"/>
        <v>0.54002516168714332</v>
      </c>
      <c r="N782" s="38">
        <f t="shared" si="274"/>
        <v>3.3250000000000002</v>
      </c>
    </row>
    <row r="783" spans="1:14">
      <c r="A783">
        <v>782</v>
      </c>
      <c r="B783" s="3">
        <v>-0.27729999999999999</v>
      </c>
      <c r="G783" s="29">
        <f t="shared" ref="G783:H783" si="341">G782+2.1217077549548</f>
        <v>1657.6357567422167</v>
      </c>
      <c r="H783" s="29">
        <f t="shared" si="341"/>
        <v>1658.696610619694</v>
      </c>
      <c r="I783" s="29">
        <f t="shared" si="304"/>
        <v>-0.54895000000000005</v>
      </c>
      <c r="J783" s="29">
        <f t="shared" si="305"/>
        <v>-0.60358333333333336</v>
      </c>
      <c r="K783" s="54">
        <f t="shared" si="306"/>
        <v>5.4633333333333312E-2</v>
      </c>
      <c r="L783" s="30"/>
      <c r="M783" s="38">
        <f t="shared" si="328"/>
        <v>0.95468474126721892</v>
      </c>
      <c r="N783" s="38">
        <f t="shared" si="274"/>
        <v>3.3250000000000002</v>
      </c>
    </row>
    <row r="784" spans="1:14">
      <c r="A784">
        <v>783</v>
      </c>
      <c r="B784" s="3">
        <v>-0.1196</v>
      </c>
      <c r="G784" s="29">
        <f t="shared" ref="G784:H784" si="342">G783+2.1217077549548</f>
        <v>1659.7574644971714</v>
      </c>
      <c r="H784" s="29">
        <f t="shared" si="342"/>
        <v>1660.8183183746487</v>
      </c>
      <c r="I784" s="29">
        <f t="shared" si="304"/>
        <v>-0.49849999999999994</v>
      </c>
      <c r="J784" s="29">
        <f t="shared" si="305"/>
        <v>-0.64191666666666669</v>
      </c>
      <c r="K784" s="54">
        <f t="shared" si="306"/>
        <v>0.14341666666666675</v>
      </c>
      <c r="L784" s="30"/>
      <c r="M784" s="38">
        <f t="shared" si="328"/>
        <v>0.92263672026936372</v>
      </c>
      <c r="N784" s="38">
        <f t="shared" ref="N784:N847" si="343">N783</f>
        <v>3.3250000000000002</v>
      </c>
    </row>
    <row r="785" spans="1:14">
      <c r="A785">
        <v>784</v>
      </c>
      <c r="B785" s="3">
        <v>0.02</v>
      </c>
      <c r="G785" s="29">
        <f t="shared" ref="G785:H785" si="344">G784+2.1217077549548</f>
        <v>1661.8791722521262</v>
      </c>
      <c r="H785" s="29">
        <f t="shared" si="344"/>
        <v>1662.9400261296034</v>
      </c>
      <c r="I785" s="29">
        <f t="shared" si="304"/>
        <v>-0.57479999999999998</v>
      </c>
      <c r="J785" s="29">
        <f t="shared" si="305"/>
        <v>-0.6186166666666667</v>
      </c>
      <c r="K785" s="54">
        <f t="shared" si="306"/>
        <v>4.3816666666666726E-2</v>
      </c>
      <c r="L785" s="30"/>
      <c r="M785" s="38">
        <f t="shared" si="328"/>
        <v>0.45887672389252904</v>
      </c>
      <c r="N785" s="38">
        <f t="shared" si="343"/>
        <v>3.3250000000000002</v>
      </c>
    </row>
    <row r="786" spans="1:14">
      <c r="A786">
        <v>785</v>
      </c>
      <c r="B786" s="3">
        <v>3.61E-2</v>
      </c>
      <c r="G786" s="29">
        <f t="shared" ref="G786:H786" si="345">G785+2.1217077549548</f>
        <v>1664.0008800070809</v>
      </c>
      <c r="H786" s="29">
        <f t="shared" si="345"/>
        <v>1665.0617338845582</v>
      </c>
      <c r="I786" s="29">
        <f t="shared" si="304"/>
        <v>-0.56420000000000003</v>
      </c>
      <c r="J786" s="29">
        <f t="shared" si="305"/>
        <v>-0.59233333333333338</v>
      </c>
      <c r="K786" s="54">
        <f t="shared" si="306"/>
        <v>2.8133333333333344E-2</v>
      </c>
      <c r="L786" s="30"/>
      <c r="M786" s="38">
        <f t="shared" si="328"/>
        <v>-0.21959679144032801</v>
      </c>
      <c r="N786" s="38">
        <f t="shared" si="343"/>
        <v>3.3250000000000002</v>
      </c>
    </row>
    <row r="787" spans="1:14">
      <c r="A787">
        <v>786</v>
      </c>
      <c r="B787" s="3">
        <v>-6.4000000000000003E-3</v>
      </c>
      <c r="G787" s="29">
        <f t="shared" ref="G787:H787" si="346">G786+2.1217077549548</f>
        <v>1666.1225877620357</v>
      </c>
      <c r="H787" s="29">
        <f t="shared" si="346"/>
        <v>1667.1834416395129</v>
      </c>
      <c r="I787" s="29">
        <f t="shared" si="304"/>
        <v>-0.71730000000000005</v>
      </c>
      <c r="J787" s="29">
        <f t="shared" si="305"/>
        <v>-0.60237777777777768</v>
      </c>
      <c r="K787" s="54">
        <f t="shared" si="306"/>
        <v>-0.11492222222222237</v>
      </c>
      <c r="L787" s="30"/>
      <c r="M787" s="38">
        <f t="shared" si="328"/>
        <v>-0.79531852751177412</v>
      </c>
      <c r="N787" s="38">
        <f t="shared" si="343"/>
        <v>3.3250000000000002</v>
      </c>
    </row>
    <row r="788" spans="1:14">
      <c r="A788">
        <v>787</v>
      </c>
      <c r="B788" s="3">
        <v>-6.0199999999999997E-2</v>
      </c>
      <c r="G788" s="29">
        <f t="shared" ref="G788:H788" si="347">G787+2.1217077549548</f>
        <v>1668.2442955169904</v>
      </c>
      <c r="H788" s="29">
        <f t="shared" si="347"/>
        <v>1669.3051493944677</v>
      </c>
      <c r="I788" s="29">
        <f t="shared" si="304"/>
        <v>-0.7661</v>
      </c>
      <c r="J788" s="29">
        <f t="shared" si="305"/>
        <v>-0.61696666666666666</v>
      </c>
      <c r="K788" s="54">
        <f t="shared" si="306"/>
        <v>-0.14913333333333334</v>
      </c>
      <c r="L788" s="30"/>
      <c r="M788" s="38">
        <f t="shared" si="328"/>
        <v>-0.99890188557961257</v>
      </c>
      <c r="N788" s="38">
        <f t="shared" si="343"/>
        <v>3.3250000000000002</v>
      </c>
    </row>
    <row r="789" spans="1:14">
      <c r="A789">
        <v>788</v>
      </c>
      <c r="B789" s="3">
        <v>-0.154</v>
      </c>
      <c r="G789" s="29">
        <f t="shared" ref="G789:H789" si="348">G788+2.1217077549548</f>
        <v>1670.3660032719451</v>
      </c>
      <c r="H789" s="29">
        <f t="shared" si="348"/>
        <v>1671.4268571494224</v>
      </c>
      <c r="I789" s="29">
        <f t="shared" si="304"/>
        <v>-0.46289999999999998</v>
      </c>
      <c r="J789" s="29">
        <f t="shared" si="305"/>
        <v>-0.6361</v>
      </c>
      <c r="K789" s="54">
        <f t="shared" si="306"/>
        <v>0.17320000000000002</v>
      </c>
      <c r="L789" s="30"/>
      <c r="M789" s="38">
        <f t="shared" si="328"/>
        <v>-0.73508794982692738</v>
      </c>
      <c r="N789" s="38">
        <f t="shared" si="343"/>
        <v>3.3250000000000002</v>
      </c>
    </row>
    <row r="790" spans="1:14">
      <c r="A790">
        <v>789</v>
      </c>
      <c r="B790" s="3">
        <v>-0.2215</v>
      </c>
      <c r="G790" s="29">
        <f t="shared" ref="G790:H790" si="349">G789+2.1217077549548</f>
        <v>1672.4877110268999</v>
      </c>
      <c r="H790" s="29">
        <f t="shared" si="349"/>
        <v>1673.5485649043771</v>
      </c>
      <c r="I790" s="29">
        <f t="shared" si="304"/>
        <v>-0.56174999999999997</v>
      </c>
      <c r="J790" s="29">
        <f t="shared" si="305"/>
        <v>-0.63785185185185189</v>
      </c>
      <c r="K790" s="54">
        <f t="shared" si="306"/>
        <v>7.610185185185192E-2</v>
      </c>
      <c r="L790" s="30"/>
      <c r="M790" s="38">
        <f t="shared" si="328"/>
        <v>-0.12731819275767992</v>
      </c>
      <c r="N790" s="38">
        <f t="shared" si="343"/>
        <v>3.3250000000000002</v>
      </c>
    </row>
    <row r="791" spans="1:14">
      <c r="A791">
        <v>790</v>
      </c>
      <c r="B791" s="3">
        <v>-0.2084</v>
      </c>
      <c r="G791" s="29">
        <f t="shared" ref="G791:H791" si="350">G790+2.1217077549548</f>
        <v>1674.6094187818546</v>
      </c>
      <c r="H791" s="29">
        <f t="shared" si="350"/>
        <v>1675.6702726593319</v>
      </c>
      <c r="I791" s="29">
        <f t="shared" si="304"/>
        <v>-0.72689999999999999</v>
      </c>
      <c r="J791" s="29">
        <f t="shared" si="305"/>
        <v>-0.6633407407407409</v>
      </c>
      <c r="K791" s="54">
        <f t="shared" si="306"/>
        <v>-6.3559259259259093E-2</v>
      </c>
      <c r="L791" s="30"/>
      <c r="M791" s="38">
        <f t="shared" si="328"/>
        <v>0.54002516168698167</v>
      </c>
      <c r="N791" s="38">
        <f t="shared" si="343"/>
        <v>3.3250000000000002</v>
      </c>
    </row>
    <row r="792" spans="1:14">
      <c r="A792">
        <v>791</v>
      </c>
      <c r="B792" s="3">
        <v>-0.1694</v>
      </c>
      <c r="G792" s="29">
        <f t="shared" ref="G792:H792" si="351">G791+2.1217077549548</f>
        <v>1676.7311265368094</v>
      </c>
      <c r="H792" s="29">
        <f t="shared" si="351"/>
        <v>1677.7919804142866</v>
      </c>
      <c r="I792" s="29">
        <f t="shared" si="304"/>
        <v>-0.68025000000000002</v>
      </c>
      <c r="J792" s="29">
        <f t="shared" si="305"/>
        <v>-0.66858518518518517</v>
      </c>
      <c r="K792" s="54">
        <f t="shared" si="306"/>
        <v>-1.166481481481485E-2</v>
      </c>
      <c r="L792" s="30"/>
      <c r="M792" s="38">
        <f t="shared" si="328"/>
        <v>0.95468474126717018</v>
      </c>
      <c r="N792" s="38">
        <f t="shared" si="343"/>
        <v>3.3250000000000002</v>
      </c>
    </row>
    <row r="793" spans="1:14">
      <c r="A793">
        <v>792</v>
      </c>
      <c r="B793" s="3">
        <v>-0.17749999999999999</v>
      </c>
      <c r="G793" s="29">
        <f t="shared" ref="G793:H793" si="352">G792+2.1217077549548</f>
        <v>1678.8528342917641</v>
      </c>
      <c r="H793" s="29">
        <f t="shared" si="352"/>
        <v>1679.9136881692414</v>
      </c>
      <c r="I793" s="29">
        <f t="shared" si="304"/>
        <v>-0.67070000000000007</v>
      </c>
      <c r="J793" s="29">
        <f t="shared" si="305"/>
        <v>-0.66075185185185181</v>
      </c>
      <c r="K793" s="54">
        <f t="shared" si="306"/>
        <v>-9.9481481481482614E-3</v>
      </c>
      <c r="L793" s="30"/>
      <c r="M793" s="38">
        <f t="shared" si="328"/>
        <v>0.92263672026942689</v>
      </c>
      <c r="N793" s="38">
        <f t="shared" si="343"/>
        <v>3.3250000000000002</v>
      </c>
    </row>
    <row r="794" spans="1:14">
      <c r="A794">
        <v>793</v>
      </c>
      <c r="B794" s="3">
        <v>-0.27639999999999998</v>
      </c>
      <c r="G794" s="29">
        <f t="shared" ref="G794:H794" si="353">G793+2.1217077549548</f>
        <v>1680.9745420467189</v>
      </c>
      <c r="H794" s="29">
        <f t="shared" si="353"/>
        <v>1682.0353959241961</v>
      </c>
      <c r="I794" s="29">
        <f t="shared" si="304"/>
        <v>-0.59056666666666668</v>
      </c>
      <c r="J794" s="29">
        <f t="shared" si="305"/>
        <v>-0.69646296296296295</v>
      </c>
      <c r="K794" s="54">
        <f t="shared" si="306"/>
        <v>0.10589629629629627</v>
      </c>
      <c r="L794" s="30"/>
      <c r="M794" s="38">
        <f t="shared" si="328"/>
        <v>0.45887672389267442</v>
      </c>
      <c r="N794" s="38">
        <f t="shared" si="343"/>
        <v>3.3250000000000002</v>
      </c>
    </row>
    <row r="795" spans="1:14">
      <c r="A795">
        <v>794</v>
      </c>
      <c r="B795" s="3">
        <v>-0.3543</v>
      </c>
      <c r="G795" s="29">
        <f t="shared" ref="G795:H795" si="354">G794+2.1217077549548</f>
        <v>1683.0962498016736</v>
      </c>
      <c r="H795" s="29">
        <f t="shared" si="354"/>
        <v>1684.1571036791509</v>
      </c>
      <c r="I795" s="29">
        <f t="shared" si="304"/>
        <v>-0.79360000000000008</v>
      </c>
      <c r="J795" s="29">
        <f t="shared" si="305"/>
        <v>-0.70371851851851852</v>
      </c>
      <c r="K795" s="54">
        <f t="shared" si="306"/>
        <v>-8.9881481481481562E-2</v>
      </c>
      <c r="L795" s="30"/>
      <c r="M795" s="38">
        <f t="shared" si="328"/>
        <v>-0.21959679144016833</v>
      </c>
      <c r="N795" s="38">
        <f t="shared" si="343"/>
        <v>3.3250000000000002</v>
      </c>
    </row>
    <row r="796" spans="1:14">
      <c r="A796">
        <v>795</v>
      </c>
      <c r="B796" s="3">
        <v>-0.27989999999999998</v>
      </c>
      <c r="G796" s="29">
        <f t="shared" ref="G796:H796" si="355">G795+2.1217077549548</f>
        <v>1685.2179575566283</v>
      </c>
      <c r="H796" s="29">
        <f t="shared" si="355"/>
        <v>1686.2788114341056</v>
      </c>
      <c r="I796" s="29">
        <f t="shared" si="304"/>
        <v>-0.76449999999999996</v>
      </c>
      <c r="J796" s="29">
        <f t="shared" si="305"/>
        <v>-0.69111851851851858</v>
      </c>
      <c r="K796" s="54">
        <f t="shared" si="306"/>
        <v>-7.3381481481481381E-2</v>
      </c>
      <c r="L796" s="30"/>
      <c r="M796" s="38">
        <f t="shared" si="328"/>
        <v>-0.79531852751167487</v>
      </c>
      <c r="N796" s="38">
        <f t="shared" si="343"/>
        <v>3.3250000000000002</v>
      </c>
    </row>
    <row r="797" spans="1:14">
      <c r="A797">
        <v>796</v>
      </c>
      <c r="B797" s="3">
        <v>-0.20830000000000001</v>
      </c>
      <c r="G797" s="29">
        <f t="shared" ref="G797:H797" si="356">G796+2.1217077549548</f>
        <v>1687.3396653115831</v>
      </c>
      <c r="H797" s="29">
        <f t="shared" si="356"/>
        <v>1688.4005191890603</v>
      </c>
      <c r="I797" s="29">
        <f t="shared" si="304"/>
        <v>-0.6956</v>
      </c>
      <c r="J797" s="29">
        <f t="shared" si="305"/>
        <v>-0.69902407407407408</v>
      </c>
      <c r="K797" s="54">
        <f t="shared" si="306"/>
        <v>3.4240740740740794E-3</v>
      </c>
      <c r="L797" s="30"/>
      <c r="M797" s="38">
        <f t="shared" si="328"/>
        <v>-0.99890188557962156</v>
      </c>
      <c r="N797" s="38">
        <f t="shared" si="343"/>
        <v>3.3250000000000002</v>
      </c>
    </row>
    <row r="798" spans="1:14">
      <c r="A798">
        <v>797</v>
      </c>
      <c r="B798" s="3">
        <v>-0.26219999999999999</v>
      </c>
      <c r="G798" s="29">
        <f t="shared" ref="G798:H798" si="357">G797+2.1217077549548</f>
        <v>1689.4613730665378</v>
      </c>
      <c r="H798" s="29">
        <f t="shared" si="357"/>
        <v>1690.5222269440151</v>
      </c>
      <c r="I798" s="29">
        <f t="shared" si="304"/>
        <v>-0.7843</v>
      </c>
      <c r="J798" s="29">
        <f t="shared" si="305"/>
        <v>-0.70953148148148149</v>
      </c>
      <c r="K798" s="54">
        <f t="shared" si="306"/>
        <v>-7.4768518518518512E-2</v>
      </c>
      <c r="L798" s="30"/>
      <c r="M798" s="38">
        <f t="shared" si="328"/>
        <v>-0.73508794982703829</v>
      </c>
      <c r="N798" s="38">
        <f t="shared" si="343"/>
        <v>3.3250000000000002</v>
      </c>
    </row>
    <row r="799" spans="1:14">
      <c r="A799">
        <v>798</v>
      </c>
      <c r="B799" s="3">
        <v>-0.38240000000000002</v>
      </c>
      <c r="G799" s="29">
        <f t="shared" ref="G799:H799" si="358">G798+2.1217077549548</f>
        <v>1691.5830808214926</v>
      </c>
      <c r="H799" s="29">
        <f t="shared" si="358"/>
        <v>1692.6439346989698</v>
      </c>
      <c r="I799" s="29">
        <f t="shared" si="304"/>
        <v>-0.62705</v>
      </c>
      <c r="J799" s="29">
        <f t="shared" si="305"/>
        <v>-0.70946296296296296</v>
      </c>
      <c r="K799" s="54">
        <f t="shared" si="306"/>
        <v>8.2412962962962966E-2</v>
      </c>
      <c r="L799" s="30"/>
      <c r="M799" s="38">
        <f t="shared" si="328"/>
        <v>-0.12731819275784226</v>
      </c>
      <c r="N799" s="38">
        <f t="shared" si="343"/>
        <v>3.3250000000000002</v>
      </c>
    </row>
    <row r="800" spans="1:14">
      <c r="A800">
        <v>799</v>
      </c>
      <c r="B800" s="3">
        <v>-0.46579999999999999</v>
      </c>
      <c r="G800" s="29">
        <f t="shared" ref="G800:H800" si="359">G799+2.1217077549548</f>
        <v>1693.7047885764473</v>
      </c>
      <c r="H800" s="29">
        <f t="shared" si="359"/>
        <v>1694.7656424539246</v>
      </c>
      <c r="I800" s="29">
        <f t="shared" si="304"/>
        <v>-0.61349999999999993</v>
      </c>
      <c r="J800" s="29">
        <f t="shared" si="305"/>
        <v>-0.69369074074074066</v>
      </c>
      <c r="K800" s="54">
        <f t="shared" si="306"/>
        <v>8.0190740740740729E-2</v>
      </c>
      <c r="L800" s="30"/>
      <c r="M800" s="38">
        <f t="shared" si="328"/>
        <v>0.54002516168684389</v>
      </c>
      <c r="N800" s="38">
        <f t="shared" si="343"/>
        <v>3.3250000000000002</v>
      </c>
    </row>
    <row r="801" spans="1:14">
      <c r="A801">
        <v>800</v>
      </c>
      <c r="B801" s="3">
        <v>-0.43940000000000001</v>
      </c>
      <c r="G801" s="29">
        <f t="shared" ref="G801:H801" si="360">G800+2.1217077549548</f>
        <v>1695.826496331402</v>
      </c>
      <c r="H801" s="29">
        <f t="shared" si="360"/>
        <v>1696.8873502088793</v>
      </c>
      <c r="I801" s="29">
        <f t="shared" si="304"/>
        <v>-0.75140000000000007</v>
      </c>
      <c r="J801" s="29">
        <f t="shared" si="305"/>
        <v>-0.66789629629629621</v>
      </c>
      <c r="K801" s="54">
        <f t="shared" si="306"/>
        <v>-8.3503703703703858E-2</v>
      </c>
      <c r="L801" s="30"/>
      <c r="M801" s="38">
        <f t="shared" si="328"/>
        <v>0.95468474126712155</v>
      </c>
      <c r="N801" s="38">
        <f t="shared" si="343"/>
        <v>3.3250000000000002</v>
      </c>
    </row>
    <row r="802" spans="1:14">
      <c r="A802">
        <v>801</v>
      </c>
      <c r="B802" s="3">
        <v>-0.41299999999999998</v>
      </c>
      <c r="G802" s="29">
        <f t="shared" ref="G802:H802" si="361">G801+2.1217077549548</f>
        <v>1697.9482040863568</v>
      </c>
      <c r="H802" s="29">
        <f t="shared" si="361"/>
        <v>1699.009057963834</v>
      </c>
      <c r="I802" s="29">
        <f t="shared" si="304"/>
        <v>-0.76526666666666665</v>
      </c>
      <c r="J802" s="29">
        <f t="shared" si="305"/>
        <v>-0.68494629629629633</v>
      </c>
      <c r="K802" s="54">
        <f t="shared" si="306"/>
        <v>-8.032037037037032E-2</v>
      </c>
      <c r="L802" s="30"/>
      <c r="M802" s="38">
        <f t="shared" si="328"/>
        <v>0.92263672026950094</v>
      </c>
      <c r="N802" s="38">
        <f t="shared" si="343"/>
        <v>3.3250000000000002</v>
      </c>
    </row>
    <row r="803" spans="1:14">
      <c r="A803">
        <v>802</v>
      </c>
      <c r="B803" s="3">
        <v>-0.36509999999999998</v>
      </c>
      <c r="G803" s="29">
        <f t="shared" ref="G803:H803" si="362">G802+2.1217077549548</f>
        <v>1700.0699118413115</v>
      </c>
      <c r="H803" s="29">
        <f t="shared" si="362"/>
        <v>1701.1307657187888</v>
      </c>
      <c r="I803" s="29">
        <f t="shared" si="304"/>
        <v>-0.58994999999999997</v>
      </c>
      <c r="J803" s="29">
        <f t="shared" si="305"/>
        <v>-0.67056851851851862</v>
      </c>
      <c r="K803" s="54">
        <f t="shared" si="306"/>
        <v>8.0618518518518645E-2</v>
      </c>
      <c r="L803" s="30"/>
      <c r="M803" s="38">
        <f t="shared" si="328"/>
        <v>0.45887672389284512</v>
      </c>
      <c r="N803" s="38">
        <f t="shared" si="343"/>
        <v>3.3250000000000002</v>
      </c>
    </row>
    <row r="804" spans="1:14">
      <c r="A804">
        <v>803</v>
      </c>
      <c r="B804" s="3">
        <v>-0.32379999999999998</v>
      </c>
      <c r="G804" s="29">
        <f t="shared" ref="G804:H804" si="363">G803+2.1217077549548</f>
        <v>1702.1916195962663</v>
      </c>
      <c r="H804" s="29">
        <f t="shared" si="363"/>
        <v>1703.2524734737435</v>
      </c>
      <c r="I804" s="29">
        <f t="shared" si="304"/>
        <v>-0.65165000000000006</v>
      </c>
      <c r="J804" s="29">
        <f t="shared" si="305"/>
        <v>-0.66301296296296297</v>
      </c>
      <c r="K804" s="54">
        <f t="shared" si="306"/>
        <v>1.1362962962962908E-2</v>
      </c>
      <c r="L804" s="30"/>
      <c r="M804" s="38">
        <f t="shared" si="328"/>
        <v>-0.21959679143998093</v>
      </c>
      <c r="N804" s="38">
        <f t="shared" si="343"/>
        <v>3.3250000000000002</v>
      </c>
    </row>
    <row r="805" spans="1:14">
      <c r="A805">
        <v>804</v>
      </c>
      <c r="B805" s="3">
        <v>-0.3543</v>
      </c>
      <c r="G805" s="29">
        <f t="shared" ref="G805:H805" si="364">G804+2.1217077549548</f>
        <v>1704.313327351221</v>
      </c>
      <c r="H805" s="29">
        <f t="shared" si="364"/>
        <v>1705.3741812286983</v>
      </c>
      <c r="I805" s="29">
        <f t="shared" si="304"/>
        <v>-0.53234999999999999</v>
      </c>
      <c r="J805" s="29">
        <f t="shared" si="305"/>
        <v>-0.65926851851851842</v>
      </c>
      <c r="K805" s="54">
        <f t="shared" si="306"/>
        <v>0.12691851851851843</v>
      </c>
      <c r="L805" s="30"/>
      <c r="M805" s="38">
        <f t="shared" si="328"/>
        <v>-0.7953185275115584</v>
      </c>
      <c r="N805" s="38">
        <f t="shared" si="343"/>
        <v>3.3250000000000002</v>
      </c>
    </row>
    <row r="806" spans="1:14">
      <c r="A806">
        <v>805</v>
      </c>
      <c r="B806" s="3">
        <v>-0.33460000000000001</v>
      </c>
      <c r="G806" s="29">
        <f t="shared" ref="G806:H806" si="365">G805+2.1217077549548</f>
        <v>1706.4350351061757</v>
      </c>
      <c r="H806" s="29">
        <f t="shared" si="365"/>
        <v>1707.495888983653</v>
      </c>
      <c r="I806" s="29">
        <f t="shared" si="304"/>
        <v>-0.84905000000000008</v>
      </c>
      <c r="J806" s="29">
        <f t="shared" si="305"/>
        <v>-0.64581296296296298</v>
      </c>
      <c r="K806" s="54">
        <f t="shared" si="306"/>
        <v>-0.2032370370370371</v>
      </c>
      <c r="L806" s="30"/>
      <c r="M806" s="38">
        <f t="shared" si="328"/>
        <v>-0.99890188557962922</v>
      </c>
      <c r="N806" s="38">
        <f t="shared" si="343"/>
        <v>3.3250000000000002</v>
      </c>
    </row>
    <row r="807" spans="1:14">
      <c r="A807">
        <v>806</v>
      </c>
      <c r="B807" s="3">
        <v>-0.30280000000000001</v>
      </c>
      <c r="G807" s="29">
        <f t="shared" ref="G807:H807" si="366">G806+2.1217077549548</f>
        <v>1708.5567428611305</v>
      </c>
      <c r="H807" s="29">
        <f t="shared" si="366"/>
        <v>1709.6175967386077</v>
      </c>
      <c r="I807" s="29">
        <f t="shared" si="304"/>
        <v>-0.65490000000000004</v>
      </c>
      <c r="J807" s="29">
        <f t="shared" si="305"/>
        <v>-0.61636111111111114</v>
      </c>
      <c r="K807" s="54">
        <f t="shared" si="306"/>
        <v>-3.85388888888889E-2</v>
      </c>
      <c r="L807" s="30"/>
      <c r="M807" s="38">
        <f t="shared" si="328"/>
        <v>-0.73508794982714931</v>
      </c>
      <c r="N807" s="38">
        <f t="shared" si="343"/>
        <v>3.3250000000000002</v>
      </c>
    </row>
    <row r="808" spans="1:14">
      <c r="A808">
        <v>807</v>
      </c>
      <c r="B808" s="3">
        <v>-0.36320000000000002</v>
      </c>
      <c r="G808" s="29">
        <f t="shared" ref="G808:H808" si="367">G807+2.1217077549548</f>
        <v>1710.6784506160852</v>
      </c>
      <c r="H808" s="29">
        <f t="shared" si="367"/>
        <v>1711.7393044935625</v>
      </c>
      <c r="I808" s="29">
        <f t="shared" si="304"/>
        <v>-0.55905000000000005</v>
      </c>
      <c r="J808" s="29">
        <f t="shared" si="305"/>
        <v>-0.59053333333333335</v>
      </c>
      <c r="K808" s="54">
        <f t="shared" si="306"/>
        <v>3.1483333333333308E-2</v>
      </c>
      <c r="L808" s="30"/>
      <c r="M808" s="38">
        <f t="shared" si="328"/>
        <v>-0.12731819275800457</v>
      </c>
      <c r="N808" s="38">
        <f t="shared" si="343"/>
        <v>3.3250000000000002</v>
      </c>
    </row>
    <row r="809" spans="1:14">
      <c r="A809">
        <v>808</v>
      </c>
      <c r="B809" s="3">
        <v>-0.57579999999999998</v>
      </c>
      <c r="G809" s="29">
        <f t="shared" ref="G809:H809" si="368">G808+2.1217077549548</f>
        <v>1712.80015837104</v>
      </c>
      <c r="H809" s="29">
        <f t="shared" si="368"/>
        <v>1713.8610122485172</v>
      </c>
      <c r="I809" s="29">
        <f t="shared" si="304"/>
        <v>-0.57979999999999998</v>
      </c>
      <c r="J809" s="29">
        <f t="shared" si="305"/>
        <v>-0.58633333333333337</v>
      </c>
      <c r="K809" s="54">
        <f t="shared" si="306"/>
        <v>6.5333333333333909E-3</v>
      </c>
      <c r="L809" s="30"/>
      <c r="M809" s="38">
        <f t="shared" si="328"/>
        <v>0.54002516168670611</v>
      </c>
      <c r="N809" s="38">
        <f t="shared" si="343"/>
        <v>3.3250000000000002</v>
      </c>
    </row>
    <row r="810" spans="1:14">
      <c r="A810">
        <v>809</v>
      </c>
      <c r="B810" s="3">
        <v>-0.79730000000000001</v>
      </c>
      <c r="G810" s="29">
        <f t="shared" ref="G810:H810" si="369">G809+2.1217077549548</f>
        <v>1714.9218661259947</v>
      </c>
      <c r="H810" s="29">
        <f t="shared" si="369"/>
        <v>1715.982720003472</v>
      </c>
      <c r="I810" s="29">
        <f t="shared" si="304"/>
        <v>-0.63029999999999997</v>
      </c>
      <c r="J810" s="29">
        <f t="shared" si="305"/>
        <v>-0.57253888888888893</v>
      </c>
      <c r="K810" s="54">
        <f t="shared" si="306"/>
        <v>-5.7761111111111041E-2</v>
      </c>
      <c r="L810" s="30"/>
      <c r="M810" s="38">
        <f t="shared" si="328"/>
        <v>0.95468474126706437</v>
      </c>
      <c r="N810" s="38">
        <f t="shared" si="343"/>
        <v>3.3250000000000002</v>
      </c>
    </row>
    <row r="811" spans="1:14">
      <c r="A811">
        <v>810</v>
      </c>
      <c r="B811" s="3">
        <v>-0.68959999999999999</v>
      </c>
      <c r="G811" s="29">
        <f t="shared" ref="G811:H811" si="370">G810+2.1217077549548</f>
        <v>1717.0435738809495</v>
      </c>
      <c r="H811" s="29">
        <f t="shared" si="370"/>
        <v>1718.1044277584267</v>
      </c>
      <c r="I811" s="29">
        <f t="shared" si="304"/>
        <v>-0.50019999999999998</v>
      </c>
      <c r="J811" s="29">
        <f t="shared" si="305"/>
        <v>-0.50028888888888889</v>
      </c>
      <c r="K811" s="54">
        <f t="shared" si="306"/>
        <v>8.8888888888916107E-5</v>
      </c>
      <c r="L811" s="30"/>
      <c r="M811" s="38">
        <f t="shared" si="328"/>
        <v>0.92263672026956411</v>
      </c>
      <c r="N811" s="38">
        <f t="shared" si="343"/>
        <v>3.3250000000000002</v>
      </c>
    </row>
    <row r="812" spans="1:14">
      <c r="A812">
        <v>811</v>
      </c>
      <c r="B812" s="3">
        <v>-0.42630000000000001</v>
      </c>
      <c r="G812" s="29">
        <f t="shared" ref="G812:H812" si="371">G811+2.1217077549548</f>
        <v>1719.1652816359042</v>
      </c>
      <c r="H812" s="29">
        <f t="shared" si="371"/>
        <v>1720.2261355133815</v>
      </c>
      <c r="I812" s="29">
        <f t="shared" si="304"/>
        <v>-0.35749999999999998</v>
      </c>
      <c r="J812" s="29">
        <f t="shared" si="305"/>
        <v>-0.48462222222222223</v>
      </c>
      <c r="K812" s="54">
        <f t="shared" si="306"/>
        <v>0.12712222222222225</v>
      </c>
      <c r="L812" s="30"/>
      <c r="M812" s="38">
        <f t="shared" si="328"/>
        <v>0.4588767238929905</v>
      </c>
      <c r="N812" s="38">
        <f t="shared" si="343"/>
        <v>3.3250000000000002</v>
      </c>
    </row>
    <row r="813" spans="1:14">
      <c r="A813">
        <v>812</v>
      </c>
      <c r="B813" s="3">
        <v>-0.36449999999999999</v>
      </c>
      <c r="G813" s="29">
        <f t="shared" ref="G813:H813" si="372">G812+2.1217077549548</f>
        <v>1721.2869893908589</v>
      </c>
      <c r="H813" s="29">
        <f t="shared" si="372"/>
        <v>1722.3478432683362</v>
      </c>
      <c r="I813" s="29">
        <f t="shared" ref="I813:I876" si="373">AVERAGEIFS(TempDev,Year,"&gt;"&amp;G813,Year,"&lt;="&amp;G814)</f>
        <v>-0.61385000000000001</v>
      </c>
      <c r="J813" s="29">
        <f t="shared" ref="J813:J876" si="374">AVERAGE(I809:I817)</f>
        <v>-0.49406111111111112</v>
      </c>
      <c r="K813" s="54">
        <f t="shared" ref="K813:K876" si="375">I813-J813</f>
        <v>-0.11978888888888889</v>
      </c>
      <c r="L813" s="30"/>
      <c r="M813" s="38">
        <f t="shared" si="328"/>
        <v>-0.21959679143982125</v>
      </c>
      <c r="N813" s="38">
        <f t="shared" si="343"/>
        <v>3.3250000000000002</v>
      </c>
    </row>
    <row r="814" spans="1:14">
      <c r="A814">
        <v>813</v>
      </c>
      <c r="B814" s="3">
        <v>-0.49790000000000001</v>
      </c>
      <c r="G814" s="29">
        <f t="shared" ref="G814:H814" si="376">G813+2.1217077549548</f>
        <v>1723.4086971458137</v>
      </c>
      <c r="H814" s="29">
        <f t="shared" si="376"/>
        <v>1724.4695510232909</v>
      </c>
      <c r="I814" s="29">
        <f t="shared" si="373"/>
        <v>-0.40820000000000001</v>
      </c>
      <c r="J814" s="29">
        <f t="shared" si="374"/>
        <v>-0.50661296296296288</v>
      </c>
      <c r="K814" s="54">
        <f t="shared" si="375"/>
        <v>9.8412962962962869E-2</v>
      </c>
      <c r="L814" s="30"/>
      <c r="M814" s="38">
        <f t="shared" si="328"/>
        <v>-0.79531852751145926</v>
      </c>
      <c r="N814" s="38">
        <f t="shared" si="343"/>
        <v>3.3250000000000002</v>
      </c>
    </row>
    <row r="815" spans="1:14">
      <c r="A815">
        <v>814</v>
      </c>
      <c r="B815" s="3">
        <v>-0.59560000000000002</v>
      </c>
      <c r="G815" s="29">
        <f t="shared" ref="G815:H815" si="377">G814+2.1217077549548</f>
        <v>1725.5304049007684</v>
      </c>
      <c r="H815" s="29">
        <f t="shared" si="377"/>
        <v>1726.5912587782457</v>
      </c>
      <c r="I815" s="29">
        <f t="shared" si="373"/>
        <v>-0.1988</v>
      </c>
      <c r="J815" s="29">
        <f t="shared" si="374"/>
        <v>-0.52429629629629626</v>
      </c>
      <c r="K815" s="54">
        <f t="shared" si="375"/>
        <v>0.32549629629629628</v>
      </c>
      <c r="L815" s="30"/>
      <c r="M815" s="38">
        <f t="shared" si="328"/>
        <v>-0.99890188557963688</v>
      </c>
      <c r="N815" s="38">
        <f t="shared" si="343"/>
        <v>3.3250000000000002</v>
      </c>
    </row>
    <row r="816" spans="1:14">
      <c r="A816">
        <v>815</v>
      </c>
      <c r="B816" s="3">
        <v>-0.53169999999999995</v>
      </c>
      <c r="G816" s="29">
        <f t="shared" ref="G816:H816" si="378">G815+2.1217077549548</f>
        <v>1727.6521126557232</v>
      </c>
      <c r="H816" s="29">
        <f t="shared" si="378"/>
        <v>1728.7129665332004</v>
      </c>
      <c r="I816" s="29">
        <f t="shared" si="373"/>
        <v>-0.51390000000000002</v>
      </c>
      <c r="J816" s="29">
        <f t="shared" si="374"/>
        <v>-0.55002407407407405</v>
      </c>
      <c r="K816" s="54">
        <f t="shared" si="375"/>
        <v>3.6124074074074031E-2</v>
      </c>
      <c r="L816" s="30"/>
      <c r="M816" s="38">
        <f t="shared" si="328"/>
        <v>-0.73508794982727954</v>
      </c>
      <c r="N816" s="38">
        <f t="shared" si="343"/>
        <v>3.3250000000000002</v>
      </c>
    </row>
    <row r="817" spans="1:14">
      <c r="A817">
        <v>816</v>
      </c>
      <c r="B817" s="3">
        <v>-0.56120000000000003</v>
      </c>
      <c r="G817" s="29">
        <f t="shared" ref="G817:H817" si="379">G816+2.1217077549548</f>
        <v>1729.7738204106779</v>
      </c>
      <c r="H817" s="29">
        <f t="shared" si="379"/>
        <v>1730.8346742881552</v>
      </c>
      <c r="I817" s="29">
        <f t="shared" si="373"/>
        <v>-0.64400000000000002</v>
      </c>
      <c r="J817" s="29">
        <f t="shared" si="374"/>
        <v>-0.59224074074074062</v>
      </c>
      <c r="K817" s="54">
        <f t="shared" si="375"/>
        <v>-5.1759259259259394E-2</v>
      </c>
      <c r="L817" s="30"/>
      <c r="M817" s="38">
        <f t="shared" si="328"/>
        <v>-0.12731819275819511</v>
      </c>
      <c r="N817" s="38">
        <f t="shared" si="343"/>
        <v>3.3250000000000002</v>
      </c>
    </row>
    <row r="818" spans="1:14">
      <c r="A818">
        <v>817</v>
      </c>
      <c r="B818" s="3">
        <v>-0.72170000000000001</v>
      </c>
      <c r="G818" s="29">
        <f t="shared" ref="G818:H818" si="380">G817+2.1217077549548</f>
        <v>1731.8955281656326</v>
      </c>
      <c r="H818" s="29">
        <f t="shared" si="380"/>
        <v>1732.9563820431099</v>
      </c>
      <c r="I818" s="29">
        <f t="shared" si="373"/>
        <v>-0.69276666666666664</v>
      </c>
      <c r="J818" s="29">
        <f t="shared" si="374"/>
        <v>-0.59068518518518509</v>
      </c>
      <c r="K818" s="54">
        <f t="shared" si="375"/>
        <v>-0.10208148148148155</v>
      </c>
      <c r="L818" s="30"/>
      <c r="M818" s="38">
        <f t="shared" si="328"/>
        <v>0.54002516168654446</v>
      </c>
      <c r="N818" s="38">
        <f t="shared" si="343"/>
        <v>3.3250000000000002</v>
      </c>
    </row>
    <row r="819" spans="1:14">
      <c r="A819">
        <v>818</v>
      </c>
      <c r="B819" s="3">
        <v>-0.69899999999999995</v>
      </c>
      <c r="G819" s="29">
        <f t="shared" ref="G819:H819" si="381">G818+2.1217077549548</f>
        <v>1734.0172359205874</v>
      </c>
      <c r="H819" s="29">
        <f t="shared" si="381"/>
        <v>1735.0780897980646</v>
      </c>
      <c r="I819" s="29">
        <f t="shared" si="373"/>
        <v>-0.78944999999999999</v>
      </c>
      <c r="J819" s="29">
        <f t="shared" si="374"/>
        <v>-0.6044518518518518</v>
      </c>
      <c r="K819" s="54">
        <f t="shared" si="375"/>
        <v>-0.18499814814814819</v>
      </c>
      <c r="L819" s="30"/>
      <c r="M819" s="38">
        <f t="shared" si="328"/>
        <v>0.95468474126701564</v>
      </c>
      <c r="N819" s="38">
        <f t="shared" si="343"/>
        <v>3.3250000000000002</v>
      </c>
    </row>
    <row r="820" spans="1:14">
      <c r="A820">
        <v>819</v>
      </c>
      <c r="B820" s="3">
        <v>-0.4622</v>
      </c>
      <c r="G820" s="29">
        <f t="shared" ref="G820:H820" si="382">G819+2.1217077549548</f>
        <v>1736.1389436755421</v>
      </c>
      <c r="H820" s="29">
        <f t="shared" si="382"/>
        <v>1737.1997975530194</v>
      </c>
      <c r="I820" s="29">
        <f t="shared" si="373"/>
        <v>-0.7317499999999999</v>
      </c>
      <c r="J820" s="29">
        <f t="shared" si="374"/>
        <v>-0.62505185185185175</v>
      </c>
      <c r="K820" s="54">
        <f t="shared" si="375"/>
        <v>-0.10669814814814815</v>
      </c>
      <c r="L820" s="30"/>
      <c r="M820" s="38">
        <f t="shared" si="328"/>
        <v>0.92263672026962718</v>
      </c>
      <c r="N820" s="38">
        <f t="shared" si="343"/>
        <v>3.3250000000000002</v>
      </c>
    </row>
    <row r="821" spans="1:14">
      <c r="A821">
        <v>820</v>
      </c>
      <c r="B821" s="3">
        <v>-0.18909999999999999</v>
      </c>
      <c r="G821" s="29">
        <f t="shared" ref="G821:H821" si="383">G820+2.1217077549548</f>
        <v>1738.2606514304969</v>
      </c>
      <c r="H821" s="29">
        <f t="shared" si="383"/>
        <v>1739.3215053079741</v>
      </c>
      <c r="I821" s="29">
        <f t="shared" si="373"/>
        <v>-0.73744999999999994</v>
      </c>
      <c r="J821" s="29">
        <f t="shared" si="374"/>
        <v>-0.59938518518518513</v>
      </c>
      <c r="K821" s="54">
        <f t="shared" si="375"/>
        <v>-0.13806481481481481</v>
      </c>
      <c r="L821" s="30"/>
      <c r="M821" s="38">
        <f t="shared" si="328"/>
        <v>0.4588767238931612</v>
      </c>
      <c r="N821" s="38">
        <f t="shared" si="343"/>
        <v>3.3250000000000002</v>
      </c>
    </row>
    <row r="822" spans="1:14">
      <c r="A822">
        <v>821</v>
      </c>
      <c r="B822" s="3">
        <v>-3.4700000000000002E-2</v>
      </c>
      <c r="G822" s="29">
        <f t="shared" ref="G822:H822" si="384">G821+2.1217077549548</f>
        <v>1740.3823591854516</v>
      </c>
      <c r="H822" s="29">
        <f t="shared" si="384"/>
        <v>1741.4432130629289</v>
      </c>
      <c r="I822" s="29">
        <f t="shared" si="373"/>
        <v>-0.59984999999999999</v>
      </c>
      <c r="J822" s="29">
        <f t="shared" si="374"/>
        <v>-0.57316296296296299</v>
      </c>
      <c r="K822" s="54">
        <f t="shared" si="375"/>
        <v>-2.6687037037037009E-2</v>
      </c>
      <c r="L822" s="30"/>
      <c r="M822" s="38">
        <f t="shared" si="328"/>
        <v>-0.21959679143966157</v>
      </c>
      <c r="N822" s="38">
        <f t="shared" si="343"/>
        <v>3.3250000000000002</v>
      </c>
    </row>
    <row r="823" spans="1:14">
      <c r="A823">
        <v>822</v>
      </c>
      <c r="B823" s="3">
        <v>-5.8500000000000003E-2</v>
      </c>
      <c r="G823" s="29">
        <f t="shared" ref="G823:H823" si="385">G822+2.1217077549548</f>
        <v>1742.5040669404063</v>
      </c>
      <c r="H823" s="29">
        <f t="shared" si="385"/>
        <v>1743.5649208178836</v>
      </c>
      <c r="I823" s="29">
        <f t="shared" si="373"/>
        <v>-0.53210000000000002</v>
      </c>
      <c r="J823" s="29">
        <f t="shared" si="374"/>
        <v>-0.56953333333333334</v>
      </c>
      <c r="K823" s="54">
        <f t="shared" si="375"/>
        <v>3.7433333333333318E-2</v>
      </c>
      <c r="L823" s="30"/>
      <c r="M823" s="38">
        <f t="shared" si="328"/>
        <v>-0.79531852751136001</v>
      </c>
      <c r="N823" s="38">
        <f t="shared" si="343"/>
        <v>3.3250000000000002</v>
      </c>
    </row>
    <row r="824" spans="1:14">
      <c r="A824">
        <v>823</v>
      </c>
      <c r="B824" s="3">
        <v>-0.18210000000000001</v>
      </c>
      <c r="G824" s="29">
        <f t="shared" ref="G824:H824" si="386">G823+2.1217077549548</f>
        <v>1744.6257746953611</v>
      </c>
      <c r="H824" s="29">
        <f t="shared" si="386"/>
        <v>1745.6866285728383</v>
      </c>
      <c r="I824" s="29">
        <f t="shared" si="373"/>
        <v>-0.38419999999999999</v>
      </c>
      <c r="J824" s="29">
        <f t="shared" si="374"/>
        <v>-0.54267222222222211</v>
      </c>
      <c r="K824" s="54">
        <f t="shared" si="375"/>
        <v>0.15847222222222213</v>
      </c>
      <c r="L824" s="30"/>
      <c r="M824" s="38">
        <f t="shared" si="328"/>
        <v>-0.99890188557964588</v>
      </c>
      <c r="N824" s="38">
        <f t="shared" si="343"/>
        <v>3.3250000000000002</v>
      </c>
    </row>
    <row r="825" spans="1:14">
      <c r="A825">
        <v>824</v>
      </c>
      <c r="B825" s="3">
        <v>-0.32629999999999998</v>
      </c>
      <c r="G825" s="29">
        <f t="shared" ref="G825:H825" si="387">G824+2.1217077549548</f>
        <v>1746.7474824503158</v>
      </c>
      <c r="H825" s="29">
        <f t="shared" si="387"/>
        <v>1747.8083363277931</v>
      </c>
      <c r="I825" s="29">
        <f t="shared" si="373"/>
        <v>-0.28289999999999998</v>
      </c>
      <c r="J825" s="29">
        <f t="shared" si="374"/>
        <v>-0.50778333333333336</v>
      </c>
      <c r="K825" s="54">
        <f t="shared" si="375"/>
        <v>0.22488333333333338</v>
      </c>
      <c r="L825" s="30"/>
      <c r="M825" s="38">
        <f t="shared" si="328"/>
        <v>-0.73508794982739045</v>
      </c>
      <c r="N825" s="38">
        <f t="shared" si="343"/>
        <v>3.3250000000000002</v>
      </c>
    </row>
    <row r="826" spans="1:14">
      <c r="A826">
        <v>825</v>
      </c>
      <c r="B826" s="3">
        <v>-0.46389999999999998</v>
      </c>
      <c r="G826" s="29">
        <f t="shared" ref="G826:H826" si="388">G825+2.1217077549548</f>
        <v>1748.8691902052706</v>
      </c>
      <c r="H826" s="29">
        <f t="shared" si="388"/>
        <v>1749.9300440827478</v>
      </c>
      <c r="I826" s="29">
        <f t="shared" si="373"/>
        <v>-0.40800000000000003</v>
      </c>
      <c r="J826" s="29">
        <f t="shared" si="374"/>
        <v>-0.46836666666666665</v>
      </c>
      <c r="K826" s="54">
        <f t="shared" si="375"/>
        <v>6.0366666666666624E-2</v>
      </c>
      <c r="L826" s="30"/>
      <c r="M826" s="38">
        <f t="shared" si="328"/>
        <v>-0.12731819275835746</v>
      </c>
      <c r="N826" s="38">
        <f t="shared" si="343"/>
        <v>3.3250000000000002</v>
      </c>
    </row>
    <row r="827" spans="1:14">
      <c r="A827">
        <v>826</v>
      </c>
      <c r="B827" s="3">
        <v>-0.44540000000000002</v>
      </c>
      <c r="G827" s="29">
        <f t="shared" ref="G827:H827" si="389">G826+2.1217077549548</f>
        <v>1750.9908979602253</v>
      </c>
      <c r="H827" s="29">
        <f t="shared" si="389"/>
        <v>1752.0517518377026</v>
      </c>
      <c r="I827" s="29">
        <f t="shared" si="373"/>
        <v>-0.66010000000000002</v>
      </c>
      <c r="J827" s="29">
        <f t="shared" si="374"/>
        <v>-0.42769999999999997</v>
      </c>
      <c r="K827" s="54">
        <f t="shared" si="375"/>
        <v>-0.23240000000000005</v>
      </c>
      <c r="L827" s="30"/>
      <c r="M827" s="38">
        <f t="shared" si="328"/>
        <v>0.54002516168640669</v>
      </c>
      <c r="N827" s="38">
        <f t="shared" si="343"/>
        <v>3.3250000000000002</v>
      </c>
    </row>
    <row r="828" spans="1:14">
      <c r="A828">
        <v>827</v>
      </c>
      <c r="B828" s="3">
        <v>-0.34560000000000002</v>
      </c>
      <c r="G828" s="29">
        <f t="shared" ref="G828:H828" si="390">G827+2.1217077549548</f>
        <v>1753.1126057151801</v>
      </c>
      <c r="H828" s="29">
        <f t="shared" si="390"/>
        <v>1754.1734595926573</v>
      </c>
      <c r="I828" s="29">
        <f t="shared" si="373"/>
        <v>-0.54770000000000008</v>
      </c>
      <c r="J828" s="29">
        <f t="shared" si="374"/>
        <v>-0.40838333333333326</v>
      </c>
      <c r="K828" s="54">
        <f t="shared" si="375"/>
        <v>-0.13931666666666681</v>
      </c>
      <c r="L828" s="30"/>
      <c r="M828" s="38">
        <f t="shared" si="328"/>
        <v>0.9546847412669669</v>
      </c>
      <c r="N828" s="38">
        <f t="shared" si="343"/>
        <v>3.3250000000000002</v>
      </c>
    </row>
    <row r="829" spans="1:14">
      <c r="A829">
        <v>828</v>
      </c>
      <c r="B829" s="3">
        <v>-0.30280000000000001</v>
      </c>
      <c r="G829" s="29">
        <f t="shared" ref="G829:H829" si="391">G828+2.1217077549548</f>
        <v>1755.2343134701348</v>
      </c>
      <c r="H829" s="29">
        <f t="shared" si="391"/>
        <v>1756.2951673476121</v>
      </c>
      <c r="I829" s="29">
        <f t="shared" si="373"/>
        <v>-0.41775000000000001</v>
      </c>
      <c r="J829" s="29">
        <f t="shared" si="374"/>
        <v>-0.40778888888888892</v>
      </c>
      <c r="K829" s="54">
        <f t="shared" si="375"/>
        <v>-9.9611111111110873E-3</v>
      </c>
      <c r="L829" s="30"/>
      <c r="M829" s="38">
        <f t="shared" si="328"/>
        <v>0.92263672026970123</v>
      </c>
      <c r="N829" s="38">
        <f t="shared" si="343"/>
        <v>3.3250000000000002</v>
      </c>
    </row>
    <row r="830" spans="1:14">
      <c r="A830">
        <v>829</v>
      </c>
      <c r="B830" s="3">
        <v>-0.34970000000000001</v>
      </c>
      <c r="G830" s="29">
        <f t="shared" ref="G830:H830" si="392">G829+2.1217077549548</f>
        <v>1757.3560212250895</v>
      </c>
      <c r="H830" s="29">
        <f t="shared" si="392"/>
        <v>1758.4168751025668</v>
      </c>
      <c r="I830" s="29">
        <f t="shared" si="373"/>
        <v>-0.38270000000000004</v>
      </c>
      <c r="J830" s="29">
        <f t="shared" si="374"/>
        <v>-0.40607222222222217</v>
      </c>
      <c r="K830" s="54">
        <f t="shared" si="375"/>
        <v>2.3372222222222128E-2</v>
      </c>
      <c r="L830" s="30"/>
      <c r="M830" s="38">
        <f t="shared" si="328"/>
        <v>0.45887672389330664</v>
      </c>
      <c r="N830" s="38">
        <f t="shared" si="343"/>
        <v>3.3250000000000002</v>
      </c>
    </row>
    <row r="831" spans="1:14">
      <c r="A831">
        <v>830</v>
      </c>
      <c r="B831" s="3">
        <v>-0.33900000000000002</v>
      </c>
      <c r="G831" s="29">
        <f t="shared" ref="G831:H831" si="393">G830+2.1217077549548</f>
        <v>1759.4777289800443</v>
      </c>
      <c r="H831" s="29">
        <f t="shared" si="393"/>
        <v>1760.5385828575215</v>
      </c>
      <c r="I831" s="29">
        <f t="shared" si="373"/>
        <v>-0.23385</v>
      </c>
      <c r="J831" s="29">
        <f t="shared" si="374"/>
        <v>-0.40283148148148151</v>
      </c>
      <c r="K831" s="54">
        <f t="shared" si="375"/>
        <v>0.16898148148148151</v>
      </c>
      <c r="L831" s="30"/>
      <c r="M831" s="38">
        <f t="shared" si="328"/>
        <v>-0.21959679143947416</v>
      </c>
      <c r="N831" s="38">
        <f t="shared" si="343"/>
        <v>3.3250000000000002</v>
      </c>
    </row>
    <row r="832" spans="1:14">
      <c r="A832">
        <v>831</v>
      </c>
      <c r="B832" s="3">
        <v>-0.2271</v>
      </c>
      <c r="G832" s="29">
        <f t="shared" ref="G832:H832" si="394">G831+2.1217077549548</f>
        <v>1761.599436734999</v>
      </c>
      <c r="H832" s="29">
        <f t="shared" si="394"/>
        <v>1762.6602906124763</v>
      </c>
      <c r="I832" s="29">
        <f t="shared" si="373"/>
        <v>-0.35824999999999996</v>
      </c>
      <c r="J832" s="29">
        <f t="shared" si="374"/>
        <v>-0.37604814814814813</v>
      </c>
      <c r="K832" s="54">
        <f t="shared" si="375"/>
        <v>1.7798148148148174E-2</v>
      </c>
      <c r="L832" s="30"/>
      <c r="M832" s="38">
        <f t="shared" si="328"/>
        <v>-0.79531852751124354</v>
      </c>
      <c r="N832" s="38">
        <f t="shared" si="343"/>
        <v>3.3250000000000002</v>
      </c>
    </row>
    <row r="833" spans="1:14">
      <c r="A833">
        <v>832</v>
      </c>
      <c r="B833" s="3">
        <v>-0.121</v>
      </c>
      <c r="G833" s="29">
        <f t="shared" ref="G833:H833" si="395">G832+2.1217077549548</f>
        <v>1763.7211444899538</v>
      </c>
      <c r="H833" s="29">
        <f t="shared" si="395"/>
        <v>1764.781998367431</v>
      </c>
      <c r="I833" s="29">
        <f t="shared" si="373"/>
        <v>-0.37885000000000002</v>
      </c>
      <c r="J833" s="29">
        <f t="shared" si="374"/>
        <v>-0.35812592592592596</v>
      </c>
      <c r="K833" s="54">
        <f t="shared" si="375"/>
        <v>-2.0724074074074061E-2</v>
      </c>
      <c r="L833" s="30"/>
      <c r="M833" s="38">
        <f t="shared" si="328"/>
        <v>-0.99890188557965354</v>
      </c>
      <c r="N833" s="38">
        <f t="shared" si="343"/>
        <v>3.3250000000000002</v>
      </c>
    </row>
    <row r="834" spans="1:14">
      <c r="A834">
        <v>833</v>
      </c>
      <c r="B834" s="3">
        <v>-7.1199999999999999E-2</v>
      </c>
      <c r="G834" s="29">
        <f t="shared" ref="G834:H834" si="396">G833+2.1217077549548</f>
        <v>1765.8428522449085</v>
      </c>
      <c r="H834" s="29">
        <f t="shared" si="396"/>
        <v>1766.9037061223858</v>
      </c>
      <c r="I834" s="29">
        <f t="shared" si="373"/>
        <v>-0.26744999999999997</v>
      </c>
      <c r="J834" s="29">
        <f t="shared" si="374"/>
        <v>-0.35027592592592594</v>
      </c>
      <c r="K834" s="54">
        <f t="shared" si="375"/>
        <v>8.2825925925925969E-2</v>
      </c>
      <c r="L834" s="30"/>
      <c r="M834" s="38">
        <f t="shared" ref="M834:M897" si="397" xml:space="preserve"> SIN((2*PI()*(H834-2000+N834)/19.0953697945932) + 5.663651193)</f>
        <v>-0.73508794982750136</v>
      </c>
      <c r="N834" s="38">
        <f t="shared" si="343"/>
        <v>3.3250000000000002</v>
      </c>
    </row>
    <row r="835" spans="1:14">
      <c r="A835">
        <v>834</v>
      </c>
      <c r="B835" s="3">
        <v>-8.9499999999999996E-2</v>
      </c>
      <c r="G835" s="29">
        <f t="shared" ref="G835:H835" si="398">G834+2.1217077549548</f>
        <v>1767.9645599998632</v>
      </c>
      <c r="H835" s="29">
        <f t="shared" si="398"/>
        <v>1769.0254138773405</v>
      </c>
      <c r="I835" s="29">
        <f t="shared" si="373"/>
        <v>-0.37883333333333336</v>
      </c>
      <c r="J835" s="29">
        <f t="shared" si="374"/>
        <v>-0.35388148148148152</v>
      </c>
      <c r="K835" s="54">
        <f t="shared" si="375"/>
        <v>-2.4951851851851836E-2</v>
      </c>
      <c r="L835" s="30"/>
      <c r="M835" s="38">
        <f t="shared" si="397"/>
        <v>-0.12731819275854797</v>
      </c>
      <c r="N835" s="38">
        <f t="shared" si="343"/>
        <v>3.3250000000000002</v>
      </c>
    </row>
    <row r="836" spans="1:14">
      <c r="A836">
        <v>835</v>
      </c>
      <c r="B836" s="3">
        <v>-0.1288</v>
      </c>
      <c r="G836" s="29">
        <f t="shared" ref="G836:H836" si="399">G835+2.1217077549548</f>
        <v>1770.086267754818</v>
      </c>
      <c r="H836" s="29">
        <f t="shared" si="399"/>
        <v>1771.1471216322952</v>
      </c>
      <c r="I836" s="29">
        <f t="shared" si="373"/>
        <v>-0.41905000000000003</v>
      </c>
      <c r="J836" s="29">
        <f t="shared" si="374"/>
        <v>-0.3672259259259259</v>
      </c>
      <c r="K836" s="54">
        <f t="shared" si="375"/>
        <v>-5.1824074074074133E-2</v>
      </c>
      <c r="L836" s="30"/>
      <c r="M836" s="38">
        <f t="shared" si="397"/>
        <v>0.54002516168624504</v>
      </c>
      <c r="N836" s="38">
        <f t="shared" si="343"/>
        <v>3.3250000000000002</v>
      </c>
    </row>
    <row r="837" spans="1:14">
      <c r="A837">
        <v>836</v>
      </c>
      <c r="B837" s="3">
        <v>-0.15590000000000001</v>
      </c>
      <c r="G837" s="29">
        <f t="shared" ref="G837:H837" si="400">G836+2.1217077549548</f>
        <v>1772.2079755097727</v>
      </c>
      <c r="H837" s="29">
        <f t="shared" si="400"/>
        <v>1773.26882938725</v>
      </c>
      <c r="I837" s="29">
        <f t="shared" si="373"/>
        <v>-0.38640000000000002</v>
      </c>
      <c r="J837" s="29">
        <f t="shared" si="374"/>
        <v>-0.40773148148148147</v>
      </c>
      <c r="K837" s="54">
        <f t="shared" si="375"/>
        <v>2.1331481481481451E-2</v>
      </c>
      <c r="L837" s="30"/>
      <c r="M837" s="38">
        <f t="shared" si="397"/>
        <v>0.95468474126690972</v>
      </c>
      <c r="N837" s="38">
        <f t="shared" si="343"/>
        <v>3.3250000000000002</v>
      </c>
    </row>
    <row r="838" spans="1:14">
      <c r="A838">
        <v>837</v>
      </c>
      <c r="B838" s="3">
        <v>-0.16389999999999999</v>
      </c>
      <c r="G838" s="29">
        <f t="shared" ref="G838:H838" si="401">G837+2.1217077549548</f>
        <v>1774.3296832647275</v>
      </c>
      <c r="H838" s="29">
        <f t="shared" si="401"/>
        <v>1775.3905371422047</v>
      </c>
      <c r="I838" s="29">
        <f t="shared" si="373"/>
        <v>-0.34709999999999996</v>
      </c>
      <c r="J838" s="29">
        <f t="shared" si="374"/>
        <v>-0.43205925925925925</v>
      </c>
      <c r="K838" s="54">
        <f t="shared" si="375"/>
        <v>8.495925925925929E-2</v>
      </c>
      <c r="L838" s="30"/>
      <c r="M838" s="38">
        <f t="shared" si="397"/>
        <v>0.9226367202697644</v>
      </c>
      <c r="N838" s="38">
        <f t="shared" si="343"/>
        <v>3.3250000000000002</v>
      </c>
    </row>
    <row r="839" spans="1:14">
      <c r="A839">
        <v>838</v>
      </c>
      <c r="B839" s="3">
        <v>-0.17330000000000001</v>
      </c>
      <c r="G839" s="29">
        <f t="shared" ref="G839:H839" si="402">G838+2.1217077549548</f>
        <v>1776.4513910196822</v>
      </c>
      <c r="H839" s="29">
        <f t="shared" si="402"/>
        <v>1777.5122448971595</v>
      </c>
      <c r="I839" s="29">
        <f t="shared" si="373"/>
        <v>-0.41515000000000002</v>
      </c>
      <c r="J839" s="29">
        <f t="shared" si="374"/>
        <v>-0.45376111111111112</v>
      </c>
      <c r="K839" s="54">
        <f t="shared" si="375"/>
        <v>3.8611111111111096E-2</v>
      </c>
      <c r="L839" s="30"/>
      <c r="M839" s="38">
        <f t="shared" si="397"/>
        <v>0.45887672389345202</v>
      </c>
      <c r="N839" s="38">
        <f t="shared" si="343"/>
        <v>3.3250000000000002</v>
      </c>
    </row>
    <row r="840" spans="1:14">
      <c r="A840">
        <v>839</v>
      </c>
      <c r="B840" s="3">
        <v>-0.2014</v>
      </c>
      <c r="G840" s="29">
        <f t="shared" ref="G840:H840" si="403">G839+2.1217077549548</f>
        <v>1778.5730987746369</v>
      </c>
      <c r="H840" s="29">
        <f t="shared" si="403"/>
        <v>1779.6339526521142</v>
      </c>
      <c r="I840" s="29">
        <f t="shared" si="373"/>
        <v>-0.35394999999999999</v>
      </c>
      <c r="J840" s="29">
        <f t="shared" si="374"/>
        <v>-0.46486296296296292</v>
      </c>
      <c r="K840" s="54">
        <f t="shared" si="375"/>
        <v>0.11091296296296294</v>
      </c>
      <c r="L840" s="30"/>
      <c r="M840" s="38">
        <f t="shared" si="397"/>
        <v>-0.21959679143931451</v>
      </c>
      <c r="N840" s="38">
        <f t="shared" si="343"/>
        <v>3.3250000000000002</v>
      </c>
    </row>
    <row r="841" spans="1:14">
      <c r="A841">
        <v>840</v>
      </c>
      <c r="B841" s="3">
        <v>-0.23680000000000001</v>
      </c>
      <c r="G841" s="29">
        <f t="shared" ref="G841:H841" si="404">G840+2.1217077549548</f>
        <v>1780.6948065295917</v>
      </c>
      <c r="H841" s="29">
        <f t="shared" si="404"/>
        <v>1781.7556604070689</v>
      </c>
      <c r="I841" s="29">
        <f t="shared" si="373"/>
        <v>-0.7228</v>
      </c>
      <c r="J841" s="29">
        <f t="shared" si="374"/>
        <v>-0.45931296296296292</v>
      </c>
      <c r="K841" s="54">
        <f t="shared" si="375"/>
        <v>-0.26348703703703708</v>
      </c>
      <c r="L841" s="30"/>
      <c r="M841" s="38">
        <f t="shared" si="397"/>
        <v>-0.7953185275111444</v>
      </c>
      <c r="N841" s="38">
        <f t="shared" si="343"/>
        <v>3.3250000000000002</v>
      </c>
    </row>
    <row r="842" spans="1:14">
      <c r="A842">
        <v>841</v>
      </c>
      <c r="B842" s="3">
        <v>-0.18360000000000001</v>
      </c>
      <c r="G842" s="29">
        <f t="shared" ref="G842:H842" si="405">G841+2.1217077549548</f>
        <v>1782.8165142845464</v>
      </c>
      <c r="H842" s="29">
        <f t="shared" si="405"/>
        <v>1783.8773681620237</v>
      </c>
      <c r="I842" s="29">
        <f t="shared" si="373"/>
        <v>-0.5978</v>
      </c>
      <c r="J842" s="29">
        <f t="shared" si="374"/>
        <v>-0.45445740740740742</v>
      </c>
      <c r="K842" s="54">
        <f t="shared" si="375"/>
        <v>-0.14334259259259258</v>
      </c>
      <c r="L842" s="30"/>
      <c r="M842" s="38">
        <f t="shared" si="397"/>
        <v>-0.99890188557966131</v>
      </c>
      <c r="N842" s="38">
        <f t="shared" si="343"/>
        <v>3.3250000000000002</v>
      </c>
    </row>
    <row r="843" spans="1:14">
      <c r="A843">
        <v>842</v>
      </c>
      <c r="B843" s="3">
        <v>2.8500000000000001E-2</v>
      </c>
      <c r="G843" s="29">
        <f t="shared" ref="G843:H843" si="406">G842+2.1217077549548</f>
        <v>1784.9382220395012</v>
      </c>
      <c r="H843" s="29">
        <f t="shared" si="406"/>
        <v>1785.9990759169784</v>
      </c>
      <c r="I843" s="29">
        <f t="shared" si="373"/>
        <v>-0.46276666666666672</v>
      </c>
      <c r="J843" s="29">
        <f t="shared" si="374"/>
        <v>-0.47719629629629634</v>
      </c>
      <c r="K843" s="54">
        <f t="shared" si="375"/>
        <v>1.4429629629629626E-2</v>
      </c>
      <c r="L843" s="30"/>
      <c r="M843" s="38">
        <f t="shared" si="397"/>
        <v>-0.73508794982762682</v>
      </c>
      <c r="N843" s="38">
        <f t="shared" si="343"/>
        <v>3.3250000000000002</v>
      </c>
    </row>
    <row r="844" spans="1:14">
      <c r="A844">
        <v>843</v>
      </c>
      <c r="B844" s="3">
        <v>0.1244</v>
      </c>
      <c r="G844" s="29">
        <f t="shared" ref="G844:H844" si="407">G843+2.1217077549548</f>
        <v>1787.0599297944559</v>
      </c>
      <c r="H844" s="29">
        <f t="shared" si="407"/>
        <v>1788.1207836719332</v>
      </c>
      <c r="I844" s="29">
        <f t="shared" si="373"/>
        <v>-0.47875000000000001</v>
      </c>
      <c r="J844" s="29">
        <f t="shared" si="374"/>
        <v>-0.47662962962962968</v>
      </c>
      <c r="K844" s="54">
        <f t="shared" si="375"/>
        <v>-2.1203703703703281E-3</v>
      </c>
      <c r="L844" s="30"/>
      <c r="M844" s="38">
        <f t="shared" si="397"/>
        <v>-0.12731819275870326</v>
      </c>
      <c r="N844" s="38">
        <f t="shared" si="343"/>
        <v>3.3250000000000002</v>
      </c>
    </row>
    <row r="845" spans="1:14">
      <c r="A845">
        <v>844</v>
      </c>
      <c r="B845" s="3">
        <v>-2.1600000000000001E-2</v>
      </c>
      <c r="G845" s="29">
        <f t="shared" ref="G845:H845" si="408">G844+2.1217077549548</f>
        <v>1789.1816375494107</v>
      </c>
      <c r="H845" s="29">
        <f t="shared" si="408"/>
        <v>1790.2424914268879</v>
      </c>
      <c r="I845" s="29">
        <f t="shared" si="373"/>
        <v>-0.36909999999999998</v>
      </c>
      <c r="J845" s="29">
        <f t="shared" si="374"/>
        <v>-0.47818518518518516</v>
      </c>
      <c r="K845" s="54">
        <f t="shared" si="375"/>
        <v>0.10908518518518517</v>
      </c>
      <c r="L845" s="30"/>
      <c r="M845" s="38">
        <f t="shared" si="397"/>
        <v>0.54002516168610126</v>
      </c>
      <c r="N845" s="38">
        <f t="shared" si="343"/>
        <v>3.3250000000000002</v>
      </c>
    </row>
    <row r="846" spans="1:14">
      <c r="A846">
        <v>845</v>
      </c>
      <c r="B846" s="3">
        <v>-0.1968</v>
      </c>
      <c r="G846" s="29">
        <f t="shared" ref="G846:H846" si="409">G845+2.1217077549548</f>
        <v>1791.3033453043654</v>
      </c>
      <c r="H846" s="29">
        <f t="shared" si="409"/>
        <v>1792.3641991818427</v>
      </c>
      <c r="I846" s="29">
        <f t="shared" si="373"/>
        <v>-0.3427</v>
      </c>
      <c r="J846" s="29">
        <f t="shared" si="374"/>
        <v>-0.44230740740740743</v>
      </c>
      <c r="K846" s="54">
        <f t="shared" si="375"/>
        <v>9.9607407407407422E-2</v>
      </c>
      <c r="L846" s="30"/>
      <c r="M846" s="38">
        <f t="shared" si="397"/>
        <v>0.95468474126685887</v>
      </c>
      <c r="N846" s="38">
        <f t="shared" si="343"/>
        <v>3.3250000000000002</v>
      </c>
    </row>
    <row r="847" spans="1:14">
      <c r="A847">
        <v>846</v>
      </c>
      <c r="B847" s="3">
        <v>-0.2989</v>
      </c>
      <c r="G847" s="29">
        <f t="shared" ref="G847:H847" si="410">G846+2.1217077549548</f>
        <v>1793.4250530593201</v>
      </c>
      <c r="H847" s="29">
        <f t="shared" si="410"/>
        <v>1794.4859069367974</v>
      </c>
      <c r="I847" s="29">
        <f t="shared" si="373"/>
        <v>-0.55174999999999996</v>
      </c>
      <c r="J847" s="29">
        <f t="shared" si="374"/>
        <v>-0.41026666666666667</v>
      </c>
      <c r="K847" s="54">
        <f t="shared" si="375"/>
        <v>-0.14148333333333329</v>
      </c>
      <c r="L847" s="30"/>
      <c r="M847" s="38">
        <f t="shared" si="397"/>
        <v>0.92263672026983023</v>
      </c>
      <c r="N847" s="38">
        <f t="shared" si="343"/>
        <v>3.3250000000000002</v>
      </c>
    </row>
    <row r="848" spans="1:14">
      <c r="A848">
        <v>847</v>
      </c>
      <c r="B848" s="3">
        <v>-0.35859999999999997</v>
      </c>
      <c r="G848" s="29">
        <f t="shared" ref="G848:H848" si="411">G847+2.1217077549548</f>
        <v>1795.5467608142749</v>
      </c>
      <c r="H848" s="29">
        <f t="shared" si="411"/>
        <v>1796.6076146917521</v>
      </c>
      <c r="I848" s="29">
        <f t="shared" si="373"/>
        <v>-0.41005000000000003</v>
      </c>
      <c r="J848" s="29">
        <f t="shared" si="374"/>
        <v>-0.40439259259259264</v>
      </c>
      <c r="K848" s="54">
        <f t="shared" si="375"/>
        <v>-5.6574074074073888E-3</v>
      </c>
      <c r="L848" s="30"/>
      <c r="M848" s="38">
        <f t="shared" si="397"/>
        <v>0.45887672389361639</v>
      </c>
      <c r="N848" s="38">
        <f t="shared" ref="N848:N911" si="412">N847</f>
        <v>3.3250000000000002</v>
      </c>
    </row>
    <row r="849" spans="1:14">
      <c r="A849">
        <v>848</v>
      </c>
      <c r="B849" s="3">
        <v>-0.3019</v>
      </c>
      <c r="G849" s="29">
        <f t="shared" ref="G849:H849" si="413">G848+2.1217077549548</f>
        <v>1797.6684685692296</v>
      </c>
      <c r="H849" s="29">
        <f t="shared" si="413"/>
        <v>1798.7293224467069</v>
      </c>
      <c r="I849" s="29">
        <f t="shared" si="373"/>
        <v>-0.36795</v>
      </c>
      <c r="J849" s="29">
        <f t="shared" si="374"/>
        <v>-0.39586481481481484</v>
      </c>
      <c r="K849" s="54">
        <f t="shared" si="375"/>
        <v>2.7914814814814837E-2</v>
      </c>
      <c r="L849" s="30"/>
      <c r="M849" s="38">
        <f t="shared" si="397"/>
        <v>-0.21959679143913402</v>
      </c>
      <c r="N849" s="38">
        <f t="shared" si="412"/>
        <v>3.3250000000000002</v>
      </c>
    </row>
    <row r="850" spans="1:14">
      <c r="A850">
        <v>849</v>
      </c>
      <c r="B850" s="3">
        <v>-0.2626</v>
      </c>
      <c r="G850" s="29">
        <f t="shared" ref="G850:H850" si="414">G849+2.1217077549548</f>
        <v>1799.7901763241844</v>
      </c>
      <c r="H850" s="29">
        <f t="shared" si="414"/>
        <v>1800.8510302016616</v>
      </c>
      <c r="I850" s="29">
        <f t="shared" si="373"/>
        <v>-0.39990000000000003</v>
      </c>
      <c r="J850" s="29">
        <f t="shared" si="374"/>
        <v>-0.39315370370370373</v>
      </c>
      <c r="K850" s="54">
        <f t="shared" si="375"/>
        <v>-6.7462962962963058E-3</v>
      </c>
      <c r="L850" s="30"/>
      <c r="M850" s="38">
        <f t="shared" si="397"/>
        <v>-0.79531852751103227</v>
      </c>
      <c r="N850" s="38">
        <f t="shared" si="412"/>
        <v>3.3250000000000002</v>
      </c>
    </row>
    <row r="851" spans="1:14">
      <c r="A851">
        <v>850</v>
      </c>
      <c r="B851" s="3">
        <v>-0.32450000000000001</v>
      </c>
      <c r="G851" s="29">
        <f t="shared" ref="G851:H851" si="415">G850+2.1217077549548</f>
        <v>1801.9118840791391</v>
      </c>
      <c r="H851" s="29">
        <f t="shared" si="415"/>
        <v>1802.9727379566164</v>
      </c>
      <c r="I851" s="29">
        <f t="shared" si="373"/>
        <v>-0.30943333333333328</v>
      </c>
      <c r="J851" s="29">
        <f t="shared" si="374"/>
        <v>-0.432037037037037</v>
      </c>
      <c r="K851" s="54">
        <f t="shared" si="375"/>
        <v>0.12260370370370371</v>
      </c>
      <c r="L851" s="30"/>
      <c r="M851" s="38">
        <f t="shared" si="397"/>
        <v>-0.9989018855796703</v>
      </c>
      <c r="N851" s="38">
        <f t="shared" si="412"/>
        <v>3.3250000000000002</v>
      </c>
    </row>
    <row r="852" spans="1:14">
      <c r="A852">
        <v>851</v>
      </c>
      <c r="B852" s="3">
        <v>-0.32879999999999998</v>
      </c>
      <c r="G852" s="29">
        <f t="shared" ref="G852:H852" si="416">G851+2.1217077549548</f>
        <v>1804.0335918340938</v>
      </c>
      <c r="H852" s="29">
        <f t="shared" si="416"/>
        <v>1805.0944457115711</v>
      </c>
      <c r="I852" s="29">
        <f t="shared" si="373"/>
        <v>-0.40989999999999999</v>
      </c>
      <c r="J852" s="29">
        <f t="shared" si="374"/>
        <v>-0.47318148148148154</v>
      </c>
      <c r="K852" s="54">
        <f t="shared" si="375"/>
        <v>6.328148148148155E-2</v>
      </c>
      <c r="L852" s="30"/>
      <c r="M852" s="38">
        <f t="shared" si="397"/>
        <v>-0.73508794982774739</v>
      </c>
      <c r="N852" s="38">
        <f t="shared" si="412"/>
        <v>3.3250000000000002</v>
      </c>
    </row>
    <row r="853" spans="1:14">
      <c r="A853">
        <v>852</v>
      </c>
      <c r="B853" s="3">
        <v>-0.31769999999999998</v>
      </c>
      <c r="G853" s="29">
        <f t="shared" ref="G853:H853" si="417">G852+2.1217077549548</f>
        <v>1806.1552995890486</v>
      </c>
      <c r="H853" s="29">
        <f t="shared" si="417"/>
        <v>1807.2161534665258</v>
      </c>
      <c r="I853" s="29">
        <f t="shared" si="373"/>
        <v>-0.40200000000000002</v>
      </c>
      <c r="J853" s="29">
        <f t="shared" si="374"/>
        <v>-0.50608703703703695</v>
      </c>
      <c r="K853" s="54">
        <f t="shared" si="375"/>
        <v>0.10408703703703692</v>
      </c>
      <c r="L853" s="30"/>
      <c r="M853" s="38">
        <f t="shared" si="397"/>
        <v>-0.12731819275887266</v>
      </c>
      <c r="N853" s="38">
        <f t="shared" si="412"/>
        <v>3.3250000000000002</v>
      </c>
    </row>
    <row r="854" spans="1:14">
      <c r="A854">
        <v>853</v>
      </c>
      <c r="B854" s="3">
        <v>-0.36820000000000003</v>
      </c>
      <c r="G854" s="29">
        <f t="shared" ref="G854:H854" si="418">G853+2.1217077549548</f>
        <v>1808.2770073440033</v>
      </c>
      <c r="H854" s="29">
        <f t="shared" si="418"/>
        <v>1809.3378612214806</v>
      </c>
      <c r="I854" s="29">
        <f t="shared" si="373"/>
        <v>-0.34470000000000001</v>
      </c>
      <c r="J854" s="29">
        <f t="shared" si="374"/>
        <v>-0.5284537037037037</v>
      </c>
      <c r="K854" s="54">
        <f t="shared" si="375"/>
        <v>0.1837537037037037</v>
      </c>
      <c r="L854" s="30"/>
      <c r="M854" s="38">
        <f t="shared" si="397"/>
        <v>0.5400251616859636</v>
      </c>
      <c r="N854" s="38">
        <f t="shared" si="412"/>
        <v>3.3250000000000002</v>
      </c>
    </row>
    <row r="855" spans="1:14">
      <c r="A855">
        <v>854</v>
      </c>
      <c r="B855" s="3">
        <v>-0.42699999999999999</v>
      </c>
      <c r="G855" s="29">
        <f t="shared" ref="G855:H855" si="419">G854+2.1217077549548</f>
        <v>1810.3987150989581</v>
      </c>
      <c r="H855" s="29">
        <f t="shared" si="419"/>
        <v>1811.4595689764353</v>
      </c>
      <c r="I855" s="29">
        <f t="shared" si="373"/>
        <v>-0.69264999999999999</v>
      </c>
      <c r="J855" s="29">
        <f t="shared" si="374"/>
        <v>-0.54866111111111104</v>
      </c>
      <c r="K855" s="54">
        <f t="shared" si="375"/>
        <v>-0.14398888888888894</v>
      </c>
      <c r="L855" s="30"/>
      <c r="M855" s="38">
        <f t="shared" si="397"/>
        <v>0.95468474126680813</v>
      </c>
      <c r="N855" s="38">
        <f t="shared" si="412"/>
        <v>3.3250000000000002</v>
      </c>
    </row>
    <row r="856" spans="1:14">
      <c r="A856">
        <v>855</v>
      </c>
      <c r="B856" s="3">
        <v>-0.43969999999999998</v>
      </c>
      <c r="G856" s="29">
        <f t="shared" ref="G856:H856" si="420">G855+2.1217077549548</f>
        <v>1812.5204228539128</v>
      </c>
      <c r="H856" s="29">
        <f t="shared" si="420"/>
        <v>1813.5812767313901</v>
      </c>
      <c r="I856" s="29">
        <f t="shared" si="373"/>
        <v>-0.92205000000000004</v>
      </c>
      <c r="J856" s="29">
        <f t="shared" si="374"/>
        <v>-0.58606851851851849</v>
      </c>
      <c r="K856" s="54">
        <f t="shared" si="375"/>
        <v>-0.33598148148148155</v>
      </c>
      <c r="L856" s="30"/>
      <c r="M856" s="38">
        <f t="shared" si="397"/>
        <v>0.92263672026989607</v>
      </c>
      <c r="N856" s="38">
        <f t="shared" si="412"/>
        <v>3.3250000000000002</v>
      </c>
    </row>
    <row r="857" spans="1:14">
      <c r="A857">
        <v>856</v>
      </c>
      <c r="B857" s="3">
        <v>-0.34749999999999998</v>
      </c>
      <c r="G857" s="29">
        <f t="shared" ref="G857:H857" si="421">G856+2.1217077549548</f>
        <v>1814.6421306088675</v>
      </c>
      <c r="H857" s="29">
        <f t="shared" si="421"/>
        <v>1815.7029844863448</v>
      </c>
      <c r="I857" s="29">
        <f t="shared" si="373"/>
        <v>-0.70619999999999994</v>
      </c>
      <c r="J857" s="29">
        <f t="shared" si="374"/>
        <v>-0.6107351851851851</v>
      </c>
      <c r="K857" s="54">
        <f t="shared" si="375"/>
        <v>-9.5464814814814836E-2</v>
      </c>
      <c r="L857" s="30"/>
      <c r="M857" s="38">
        <f t="shared" si="397"/>
        <v>0.45887672389376183</v>
      </c>
      <c r="N857" s="38">
        <f t="shared" si="412"/>
        <v>3.3250000000000002</v>
      </c>
    </row>
    <row r="858" spans="1:14">
      <c r="A858">
        <v>857</v>
      </c>
      <c r="B858" s="3">
        <v>-0.17319999999999999</v>
      </c>
      <c r="G858" s="29">
        <f t="shared" ref="G858:H858" si="422">G857+2.1217077549548</f>
        <v>1816.7638383638223</v>
      </c>
      <c r="H858" s="29">
        <f t="shared" si="422"/>
        <v>1817.8246922412995</v>
      </c>
      <c r="I858" s="29">
        <f t="shared" si="373"/>
        <v>-0.56925000000000003</v>
      </c>
      <c r="J858" s="29">
        <f t="shared" si="374"/>
        <v>-0.60472407407407403</v>
      </c>
      <c r="K858" s="54">
        <f t="shared" si="375"/>
        <v>3.5474074074073991E-2</v>
      </c>
      <c r="L858" s="30"/>
      <c r="M858" s="38">
        <f t="shared" si="397"/>
        <v>-0.21959679143896743</v>
      </c>
      <c r="N858" s="38">
        <f t="shared" si="412"/>
        <v>3.3250000000000002</v>
      </c>
    </row>
    <row r="859" spans="1:14">
      <c r="A859">
        <v>858</v>
      </c>
      <c r="B859" s="3">
        <v>-8.5500000000000007E-2</v>
      </c>
      <c r="G859" s="29">
        <f t="shared" ref="G859:H859" si="423">G858+2.1217077549548</f>
        <v>1818.885546118777</v>
      </c>
      <c r="H859" s="29">
        <f t="shared" si="423"/>
        <v>1819.9463999962543</v>
      </c>
      <c r="I859" s="29">
        <f t="shared" si="373"/>
        <v>-0.58176666666666665</v>
      </c>
      <c r="J859" s="29">
        <f t="shared" si="374"/>
        <v>-0.60361851851851844</v>
      </c>
      <c r="K859" s="54">
        <f t="shared" si="375"/>
        <v>2.1851851851851789E-2</v>
      </c>
      <c r="L859" s="30"/>
      <c r="M859" s="38">
        <f t="shared" si="397"/>
        <v>-0.79531852751092869</v>
      </c>
      <c r="N859" s="38">
        <f t="shared" si="412"/>
        <v>3.3250000000000002</v>
      </c>
    </row>
    <row r="860" spans="1:14">
      <c r="A860">
        <v>859</v>
      </c>
      <c r="B860" s="3">
        <v>-0.188</v>
      </c>
      <c r="G860" s="29">
        <f t="shared" ref="G860:H860" si="424">G859+2.1217077549548</f>
        <v>1821.0072538737318</v>
      </c>
      <c r="H860" s="29">
        <f t="shared" si="424"/>
        <v>1822.068107751209</v>
      </c>
      <c r="I860" s="29">
        <f t="shared" si="373"/>
        <v>-0.64610000000000001</v>
      </c>
      <c r="J860" s="29">
        <f t="shared" si="374"/>
        <v>-0.57124074074074072</v>
      </c>
      <c r="K860" s="54">
        <f t="shared" si="375"/>
        <v>-7.4859259259259292E-2</v>
      </c>
      <c r="L860" s="30"/>
      <c r="M860" s="38">
        <f t="shared" si="397"/>
        <v>-0.99890188557967829</v>
      </c>
      <c r="N860" s="38">
        <f t="shared" si="412"/>
        <v>3.3250000000000002</v>
      </c>
    </row>
    <row r="861" spans="1:14">
      <c r="A861">
        <v>860</v>
      </c>
      <c r="B861" s="3">
        <v>-0.34350000000000003</v>
      </c>
      <c r="G861" s="29">
        <f t="shared" ref="G861:H861" si="425">G860+2.1217077549548</f>
        <v>1823.1289616286865</v>
      </c>
      <c r="H861" s="29">
        <f t="shared" si="425"/>
        <v>1824.1898155061638</v>
      </c>
      <c r="I861" s="29">
        <f t="shared" si="373"/>
        <v>-0.63190000000000002</v>
      </c>
      <c r="J861" s="29">
        <f t="shared" si="374"/>
        <v>-0.52144074074074065</v>
      </c>
      <c r="K861" s="54">
        <f t="shared" si="375"/>
        <v>-0.11045925925925937</v>
      </c>
      <c r="L861" s="30"/>
      <c r="M861" s="38">
        <f t="shared" si="397"/>
        <v>-0.73508794982786319</v>
      </c>
      <c r="N861" s="38">
        <f t="shared" si="412"/>
        <v>3.3250000000000002</v>
      </c>
    </row>
    <row r="862" spans="1:14">
      <c r="A862">
        <v>861</v>
      </c>
      <c r="B862" s="3">
        <v>-0.39150000000000001</v>
      </c>
      <c r="G862" s="29">
        <f t="shared" ref="G862:H862" si="426">G861+2.1217077549548</f>
        <v>1825.2506693836413</v>
      </c>
      <c r="H862" s="29">
        <f t="shared" si="426"/>
        <v>1826.3115232611185</v>
      </c>
      <c r="I862" s="29">
        <f t="shared" si="373"/>
        <v>-0.34789999999999999</v>
      </c>
      <c r="J862" s="29">
        <f t="shared" si="374"/>
        <v>-0.51565185185185181</v>
      </c>
      <c r="K862" s="54">
        <f t="shared" si="375"/>
        <v>0.16775185185185182</v>
      </c>
      <c r="L862" s="30"/>
      <c r="M862" s="38">
        <f t="shared" si="397"/>
        <v>-0.12731819275905615</v>
      </c>
      <c r="N862" s="38">
        <f t="shared" si="412"/>
        <v>3.3250000000000002</v>
      </c>
    </row>
    <row r="863" spans="1:14">
      <c r="A863">
        <v>862</v>
      </c>
      <c r="B863" s="3">
        <v>-0.3281</v>
      </c>
      <c r="G863" s="29">
        <f t="shared" ref="G863:H863" si="427">G862+2.1217077549548</f>
        <v>1827.372377138596</v>
      </c>
      <c r="H863" s="29">
        <f t="shared" si="427"/>
        <v>1828.4332310160733</v>
      </c>
      <c r="I863" s="29">
        <f t="shared" si="373"/>
        <v>-0.33474999999999999</v>
      </c>
      <c r="J863" s="29">
        <f t="shared" si="374"/>
        <v>-0.5330962962962964</v>
      </c>
      <c r="K863" s="54">
        <f t="shared" si="375"/>
        <v>0.19834629629629641</v>
      </c>
      <c r="L863" s="30"/>
      <c r="M863" s="38">
        <f t="shared" si="397"/>
        <v>0.54002516168581383</v>
      </c>
      <c r="N863" s="38">
        <f t="shared" si="412"/>
        <v>3.3250000000000002</v>
      </c>
    </row>
    <row r="864" spans="1:14">
      <c r="A864">
        <v>863</v>
      </c>
      <c r="B864" s="3">
        <v>-0.24590000000000001</v>
      </c>
      <c r="G864" s="29">
        <f t="shared" ref="G864:H864" si="428">G863+2.1217077549548</f>
        <v>1829.4940848935507</v>
      </c>
      <c r="H864" s="29">
        <f t="shared" si="428"/>
        <v>1830.554938771028</v>
      </c>
      <c r="I864" s="29">
        <f t="shared" si="373"/>
        <v>-0.40125</v>
      </c>
      <c r="J864" s="29">
        <f t="shared" si="374"/>
        <v>-0.51935185185185195</v>
      </c>
      <c r="K864" s="54">
        <f t="shared" si="375"/>
        <v>0.11810185185185196</v>
      </c>
      <c r="L864" s="30"/>
      <c r="M864" s="38">
        <f t="shared" si="397"/>
        <v>0.95468474126675518</v>
      </c>
      <c r="N864" s="38">
        <f t="shared" si="412"/>
        <v>3.3250000000000002</v>
      </c>
    </row>
    <row r="865" spans="1:14">
      <c r="A865">
        <v>864</v>
      </c>
      <c r="B865" s="3">
        <v>-0.30759999999999998</v>
      </c>
      <c r="G865" s="29">
        <f t="shared" ref="G865:H865" si="429">G864+2.1217077549548</f>
        <v>1831.6157926485055</v>
      </c>
      <c r="H865" s="29">
        <f t="shared" si="429"/>
        <v>1832.6766465259827</v>
      </c>
      <c r="I865" s="29">
        <f t="shared" si="373"/>
        <v>-0.47384999999999999</v>
      </c>
      <c r="J865" s="29">
        <f t="shared" si="374"/>
        <v>-0.51303518518518521</v>
      </c>
      <c r="K865" s="54">
        <f t="shared" si="375"/>
        <v>3.9185185185185212E-2</v>
      </c>
      <c r="L865" s="30"/>
      <c r="M865" s="38">
        <f t="shared" si="397"/>
        <v>0.92263672026996746</v>
      </c>
      <c r="N865" s="38">
        <f t="shared" si="412"/>
        <v>3.3250000000000002</v>
      </c>
    </row>
    <row r="866" spans="1:14">
      <c r="A866">
        <v>865</v>
      </c>
      <c r="B866" s="3">
        <v>-0.45729999999999998</v>
      </c>
      <c r="G866" s="29">
        <f t="shared" ref="G866:H866" si="430">G865+2.1217077549548</f>
        <v>1833.7375004034602</v>
      </c>
      <c r="H866" s="29">
        <f t="shared" si="430"/>
        <v>1834.7983542809375</v>
      </c>
      <c r="I866" s="29">
        <f t="shared" si="373"/>
        <v>-0.6540999999999999</v>
      </c>
      <c r="J866" s="29">
        <f t="shared" si="374"/>
        <v>-0.51091851851851855</v>
      </c>
      <c r="K866" s="54">
        <f t="shared" si="375"/>
        <v>-0.14318148148148135</v>
      </c>
      <c r="L866" s="30"/>
      <c r="M866" s="38">
        <f t="shared" si="397"/>
        <v>0.45887672389391987</v>
      </c>
      <c r="N866" s="38">
        <f t="shared" si="412"/>
        <v>3.3250000000000002</v>
      </c>
    </row>
    <row r="867" spans="1:14">
      <c r="A867">
        <v>866</v>
      </c>
      <c r="B867" s="3">
        <v>-0.52690000000000003</v>
      </c>
      <c r="G867" s="29">
        <f t="shared" ref="G867:H867" si="431">G866+2.1217077549548</f>
        <v>1835.859208158415</v>
      </c>
      <c r="H867" s="29">
        <f t="shared" si="431"/>
        <v>1836.9200620358922</v>
      </c>
      <c r="I867" s="29">
        <f t="shared" si="373"/>
        <v>-0.72625000000000006</v>
      </c>
      <c r="J867" s="29">
        <f t="shared" si="374"/>
        <v>-0.53295185185185179</v>
      </c>
      <c r="K867" s="54">
        <f t="shared" si="375"/>
        <v>-0.19329814814814827</v>
      </c>
      <c r="L867" s="30"/>
      <c r="M867" s="38">
        <f t="shared" si="397"/>
        <v>-0.21959679143880081</v>
      </c>
      <c r="N867" s="38">
        <f t="shared" si="412"/>
        <v>3.3250000000000002</v>
      </c>
    </row>
    <row r="868" spans="1:14">
      <c r="A868">
        <v>867</v>
      </c>
      <c r="B868" s="3">
        <v>-0.57950000000000002</v>
      </c>
      <c r="G868" s="29">
        <f t="shared" ref="G868:H868" si="432">G867+2.1217077549548</f>
        <v>1837.9809159133697</v>
      </c>
      <c r="H868" s="29">
        <f t="shared" si="432"/>
        <v>1839.041769790847</v>
      </c>
      <c r="I868" s="29">
        <f t="shared" si="373"/>
        <v>-0.45806666666666662</v>
      </c>
      <c r="J868" s="29">
        <f t="shared" si="374"/>
        <v>-0.53939074074074056</v>
      </c>
      <c r="K868" s="54">
        <f t="shared" si="375"/>
        <v>8.1324074074073938E-2</v>
      </c>
      <c r="L868" s="30"/>
      <c r="M868" s="38">
        <f t="shared" si="397"/>
        <v>-0.79531852751082088</v>
      </c>
      <c r="N868" s="38">
        <f t="shared" si="412"/>
        <v>3.3250000000000002</v>
      </c>
    </row>
    <row r="869" spans="1:14">
      <c r="A869">
        <v>868</v>
      </c>
      <c r="B869" s="3">
        <v>-0.55179999999999996</v>
      </c>
      <c r="G869" s="29">
        <f t="shared" ref="G869:H869" si="433">G868+2.1217077549548</f>
        <v>1840.1026236683244</v>
      </c>
      <c r="H869" s="29">
        <f t="shared" si="433"/>
        <v>1841.1634775458017</v>
      </c>
      <c r="I869" s="29">
        <f t="shared" si="373"/>
        <v>-0.58925000000000005</v>
      </c>
      <c r="J869" s="29">
        <f t="shared" si="374"/>
        <v>-0.5370462962962963</v>
      </c>
      <c r="K869" s="54">
        <f t="shared" si="375"/>
        <v>-5.2203703703703752E-2</v>
      </c>
      <c r="L869" s="30"/>
      <c r="M869" s="38">
        <f t="shared" si="397"/>
        <v>-0.99890188557968662</v>
      </c>
      <c r="N869" s="38">
        <f t="shared" si="412"/>
        <v>3.3250000000000002</v>
      </c>
    </row>
    <row r="870" spans="1:14">
      <c r="A870">
        <v>869</v>
      </c>
      <c r="B870" s="3">
        <v>-0.38</v>
      </c>
      <c r="G870" s="29">
        <f t="shared" ref="G870:H870" si="434">G869+2.1217077549548</f>
        <v>1842.2243314232792</v>
      </c>
      <c r="H870" s="29">
        <f t="shared" si="434"/>
        <v>1843.2851853007564</v>
      </c>
      <c r="I870" s="29">
        <f t="shared" si="373"/>
        <v>-0.61284999999999989</v>
      </c>
      <c r="J870" s="29">
        <f t="shared" si="374"/>
        <v>-0.52689629629629631</v>
      </c>
      <c r="K870" s="54">
        <f t="shared" si="375"/>
        <v>-8.5953703703703588E-2</v>
      </c>
      <c r="L870" s="30"/>
      <c r="M870" s="38">
        <f t="shared" si="397"/>
        <v>-0.73508794982798376</v>
      </c>
      <c r="N870" s="38">
        <f t="shared" si="412"/>
        <v>3.3250000000000002</v>
      </c>
    </row>
    <row r="871" spans="1:14">
      <c r="A871">
        <v>870</v>
      </c>
      <c r="B871" s="3">
        <v>-0.2631</v>
      </c>
      <c r="G871" s="29">
        <f t="shared" ref="G871:H871" si="435">G870+2.1217077549548</f>
        <v>1844.3460391782339</v>
      </c>
      <c r="H871" s="29">
        <f t="shared" si="435"/>
        <v>1845.4068930557112</v>
      </c>
      <c r="I871" s="29">
        <f t="shared" si="373"/>
        <v>-0.54620000000000002</v>
      </c>
      <c r="J871" s="29">
        <f t="shared" si="374"/>
        <v>-0.47747962962962959</v>
      </c>
      <c r="K871" s="54">
        <f t="shared" si="375"/>
        <v>-6.8720370370370432E-2</v>
      </c>
      <c r="L871" s="30"/>
      <c r="M871" s="38">
        <f t="shared" si="397"/>
        <v>-0.12731819275922551</v>
      </c>
      <c r="N871" s="38">
        <f t="shared" si="412"/>
        <v>3.3250000000000002</v>
      </c>
    </row>
    <row r="872" spans="1:14">
      <c r="A872">
        <v>871</v>
      </c>
      <c r="B872" s="3">
        <v>-0.30259999999999998</v>
      </c>
      <c r="G872" s="29">
        <f t="shared" ref="G872:H872" si="436">G871+2.1217077549548</f>
        <v>1846.4677469331887</v>
      </c>
      <c r="H872" s="29">
        <f t="shared" si="436"/>
        <v>1847.5286008106659</v>
      </c>
      <c r="I872" s="29">
        <f t="shared" si="373"/>
        <v>-0.39269999999999999</v>
      </c>
      <c r="J872" s="29">
        <f t="shared" si="374"/>
        <v>-0.44804074074074074</v>
      </c>
      <c r="K872" s="54">
        <f t="shared" si="375"/>
        <v>5.5340740740740746E-2</v>
      </c>
      <c r="L872" s="30"/>
      <c r="M872" s="38">
        <f t="shared" si="397"/>
        <v>0.54002516168566417</v>
      </c>
      <c r="N872" s="38">
        <f t="shared" si="412"/>
        <v>3.3250000000000002</v>
      </c>
    </row>
    <row r="873" spans="1:14">
      <c r="A873">
        <v>872</v>
      </c>
      <c r="B873" s="3">
        <v>-0.32519999999999999</v>
      </c>
      <c r="G873" s="29">
        <f t="shared" ref="G873:H873" si="437">G872+2.1217077549548</f>
        <v>1848.5894546881434</v>
      </c>
      <c r="H873" s="29">
        <f t="shared" si="437"/>
        <v>1849.6503085656207</v>
      </c>
      <c r="I873" s="29">
        <f t="shared" si="373"/>
        <v>-0.38014999999999999</v>
      </c>
      <c r="J873" s="29">
        <f t="shared" si="374"/>
        <v>-0.43785000000000002</v>
      </c>
      <c r="K873" s="54">
        <f t="shared" si="375"/>
        <v>5.7700000000000029E-2</v>
      </c>
      <c r="L873" s="30"/>
      <c r="M873" s="38">
        <f t="shared" si="397"/>
        <v>0.95468474126670433</v>
      </c>
      <c r="N873" s="38">
        <f t="shared" si="412"/>
        <v>3.3250000000000002</v>
      </c>
    </row>
    <row r="874" spans="1:14">
      <c r="A874">
        <v>873</v>
      </c>
      <c r="B874" s="3">
        <v>-0.25580000000000003</v>
      </c>
      <c r="G874" s="29">
        <f t="shared" ref="G874:H874" si="438">G873+2.1217077549548</f>
        <v>1850.7111624430981</v>
      </c>
      <c r="H874" s="29">
        <f t="shared" si="438"/>
        <v>1851.7720163205754</v>
      </c>
      <c r="I874" s="29">
        <f t="shared" si="373"/>
        <v>-0.38250000000000001</v>
      </c>
      <c r="J874" s="29">
        <f t="shared" si="374"/>
        <v>-0.39613333333333339</v>
      </c>
      <c r="K874" s="54">
        <f t="shared" si="375"/>
        <v>1.3633333333333386E-2</v>
      </c>
      <c r="L874" s="30"/>
      <c r="M874" s="38">
        <f t="shared" si="397"/>
        <v>0.92263672027003329</v>
      </c>
      <c r="N874" s="38">
        <f t="shared" si="412"/>
        <v>3.3250000000000002</v>
      </c>
    </row>
    <row r="875" spans="1:14">
      <c r="A875">
        <v>874</v>
      </c>
      <c r="B875" s="3">
        <v>-0.17499999999999999</v>
      </c>
      <c r="G875" s="29">
        <f t="shared" ref="G875:H875" si="439">G874+2.1217077549548</f>
        <v>1852.8328701980529</v>
      </c>
      <c r="H875" s="29">
        <f t="shared" si="439"/>
        <v>1853.8937240755301</v>
      </c>
      <c r="I875" s="29">
        <f t="shared" si="373"/>
        <v>-0.20934999999999998</v>
      </c>
      <c r="J875" s="29">
        <f t="shared" si="374"/>
        <v>-0.36347777777777784</v>
      </c>
      <c r="K875" s="54">
        <f t="shared" si="375"/>
        <v>0.15412777777777786</v>
      </c>
      <c r="L875" s="30"/>
      <c r="M875" s="38">
        <f t="shared" si="397"/>
        <v>0.45887672389407158</v>
      </c>
      <c r="N875" s="38">
        <f t="shared" si="412"/>
        <v>3.3250000000000002</v>
      </c>
    </row>
    <row r="876" spans="1:14">
      <c r="A876">
        <v>875</v>
      </c>
      <c r="B876" s="3">
        <v>-0.1105</v>
      </c>
      <c r="G876" s="29">
        <f t="shared" ref="G876:H876" si="440">G875+2.1217077549548</f>
        <v>1854.9545779530076</v>
      </c>
      <c r="H876" s="29">
        <f t="shared" si="440"/>
        <v>1856.0154318304849</v>
      </c>
      <c r="I876" s="29">
        <f t="shared" si="373"/>
        <v>-0.46130000000000004</v>
      </c>
      <c r="J876" s="29">
        <f t="shared" si="374"/>
        <v>-0.34984444444444446</v>
      </c>
      <c r="K876" s="54">
        <f t="shared" si="375"/>
        <v>-0.11145555555555559</v>
      </c>
      <c r="L876" s="30"/>
      <c r="M876" s="38">
        <f t="shared" si="397"/>
        <v>-0.21959679143862729</v>
      </c>
      <c r="N876" s="38">
        <f t="shared" si="412"/>
        <v>3.3250000000000002</v>
      </c>
    </row>
    <row r="877" spans="1:14">
      <c r="A877">
        <v>876</v>
      </c>
      <c r="B877" s="3">
        <v>-0.10050000000000001</v>
      </c>
      <c r="G877" s="29">
        <f t="shared" ref="G877:H877" si="441">G876+2.1217077549548</f>
        <v>1857.0762857079624</v>
      </c>
      <c r="H877" s="29">
        <f t="shared" si="441"/>
        <v>1858.1371395854396</v>
      </c>
      <c r="I877" s="29">
        <f t="shared" ref="I877:I934" si="442">AVERAGEIFS(TempDev,Year,"&gt;"&amp;G877,Year,"&lt;="&amp;G878)</f>
        <v>-0.36635000000000001</v>
      </c>
      <c r="J877" s="29">
        <f t="shared" ref="J877:J930" si="443">AVERAGE(I873:I881)</f>
        <v>-0.33864444444444441</v>
      </c>
      <c r="K877" s="54">
        <f t="shared" ref="K877:K930" si="444">I877-J877</f>
        <v>-2.7705555555555594E-2</v>
      </c>
      <c r="L877" s="30"/>
      <c r="M877" s="38">
        <f t="shared" si="397"/>
        <v>-0.79531852751071308</v>
      </c>
      <c r="N877" s="38">
        <f t="shared" si="412"/>
        <v>3.3250000000000002</v>
      </c>
    </row>
    <row r="878" spans="1:14">
      <c r="A878">
        <v>877</v>
      </c>
      <c r="B878" s="3">
        <v>-0.14760000000000001</v>
      </c>
      <c r="G878" s="29">
        <f t="shared" ref="G878:H878" si="445">G877+2.1217077549548</f>
        <v>1859.1979934629171</v>
      </c>
      <c r="H878" s="29">
        <f t="shared" si="445"/>
        <v>1860.2588473403944</v>
      </c>
      <c r="I878" s="29">
        <f t="shared" si="442"/>
        <v>-0.21379999999999999</v>
      </c>
      <c r="J878" s="29">
        <f t="shared" si="443"/>
        <v>-0.30836666666666668</v>
      </c>
      <c r="K878" s="54">
        <f t="shared" si="444"/>
        <v>9.4566666666666688E-2</v>
      </c>
      <c r="L878" s="30"/>
      <c r="M878" s="38">
        <f t="shared" si="397"/>
        <v>-0.99890188557969462</v>
      </c>
      <c r="N878" s="38">
        <f t="shared" si="412"/>
        <v>3.3250000000000002</v>
      </c>
    </row>
    <row r="879" spans="1:14">
      <c r="A879">
        <v>878</v>
      </c>
      <c r="B879" s="3">
        <v>-0.13730000000000001</v>
      </c>
      <c r="G879" s="29">
        <f t="shared" ref="G879:H879" si="446">G878+2.1217077549548</f>
        <v>1861.3197012178719</v>
      </c>
      <c r="H879" s="29">
        <f t="shared" si="446"/>
        <v>1862.3805550953491</v>
      </c>
      <c r="I879" s="29">
        <f t="shared" si="442"/>
        <v>-0.31895000000000001</v>
      </c>
      <c r="J879" s="29">
        <f t="shared" si="443"/>
        <v>-0.28311111111111109</v>
      </c>
      <c r="K879" s="54">
        <f t="shared" si="444"/>
        <v>-3.583888888888892E-2</v>
      </c>
      <c r="L879" s="30"/>
      <c r="M879" s="38">
        <f t="shared" si="397"/>
        <v>-0.73508794982809955</v>
      </c>
      <c r="N879" s="38">
        <f t="shared" si="412"/>
        <v>3.3250000000000002</v>
      </c>
    </row>
    <row r="880" spans="1:14">
      <c r="A880">
        <v>879</v>
      </c>
      <c r="B880" s="3">
        <v>-8.4500000000000006E-2</v>
      </c>
      <c r="G880" s="29">
        <f t="shared" ref="G880:H880" si="447">G879+2.1217077549548</f>
        <v>1863.4414089728266</v>
      </c>
      <c r="H880" s="29">
        <f t="shared" si="447"/>
        <v>1864.5022628503039</v>
      </c>
      <c r="I880" s="29">
        <f t="shared" si="442"/>
        <v>-0.42349999999999999</v>
      </c>
      <c r="J880" s="29">
        <f t="shared" si="443"/>
        <v>-0.28411296296296301</v>
      </c>
      <c r="K880" s="54">
        <f t="shared" si="444"/>
        <v>-0.13938703703703698</v>
      </c>
      <c r="L880" s="30"/>
      <c r="M880" s="38">
        <f t="shared" si="397"/>
        <v>-0.12731819275940195</v>
      </c>
      <c r="N880" s="38">
        <f t="shared" si="412"/>
        <v>3.3250000000000002</v>
      </c>
    </row>
    <row r="881" spans="1:14">
      <c r="A881">
        <v>880</v>
      </c>
      <c r="B881" s="3">
        <v>-6.1899999999999997E-2</v>
      </c>
      <c r="G881" s="29">
        <f t="shared" ref="G881:H881" si="448">G880+2.1217077549548</f>
        <v>1865.5631167277813</v>
      </c>
      <c r="H881" s="29">
        <f t="shared" si="448"/>
        <v>1866.6239706052586</v>
      </c>
      <c r="I881" s="29">
        <f t="shared" si="442"/>
        <v>-0.29189999999999999</v>
      </c>
      <c r="J881" s="29">
        <f t="shared" si="443"/>
        <v>-0.25951851851851848</v>
      </c>
      <c r="K881" s="54">
        <f t="shared" si="444"/>
        <v>-3.2381481481481511E-2</v>
      </c>
      <c r="L881" s="30"/>
      <c r="M881" s="38">
        <f t="shared" si="397"/>
        <v>0.54002516168552039</v>
      </c>
      <c r="N881" s="38">
        <f t="shared" si="412"/>
        <v>3.3250000000000002</v>
      </c>
    </row>
    <row r="882" spans="1:14">
      <c r="A882">
        <v>881</v>
      </c>
      <c r="B882" s="3">
        <v>-5.3199999999999997E-2</v>
      </c>
      <c r="G882" s="29">
        <f t="shared" ref="G882:H882" si="449">G881+2.1217077549548</f>
        <v>1867.6848244827361</v>
      </c>
      <c r="H882" s="29">
        <f t="shared" si="449"/>
        <v>1868.7456783602133</v>
      </c>
      <c r="I882" s="29">
        <f t="shared" si="442"/>
        <v>-0.10765</v>
      </c>
      <c r="J882" s="29">
        <f t="shared" si="443"/>
        <v>-0.25029629629629629</v>
      </c>
      <c r="K882" s="54">
        <f t="shared" si="444"/>
        <v>0.1426462962962963</v>
      </c>
      <c r="L882" s="30"/>
      <c r="M882" s="38">
        <f t="shared" si="397"/>
        <v>0.95468474126665348</v>
      </c>
      <c r="N882" s="38">
        <f t="shared" si="412"/>
        <v>3.3250000000000002</v>
      </c>
    </row>
    <row r="883" spans="1:14">
      <c r="A883">
        <v>882</v>
      </c>
      <c r="B883" s="3">
        <v>-0.16600000000000001</v>
      </c>
      <c r="G883" s="29">
        <f t="shared" ref="G883:H883" si="450">G882+2.1217077549548</f>
        <v>1869.8065322376908</v>
      </c>
      <c r="H883" s="29">
        <f t="shared" si="450"/>
        <v>1870.8673861151681</v>
      </c>
      <c r="I883" s="29">
        <f t="shared" si="442"/>
        <v>-0.1552</v>
      </c>
      <c r="J883" s="29">
        <f t="shared" si="443"/>
        <v>-0.26838518518518517</v>
      </c>
      <c r="K883" s="54">
        <f t="shared" si="444"/>
        <v>0.11318518518518517</v>
      </c>
      <c r="L883" s="30"/>
      <c r="M883" s="38">
        <f t="shared" si="397"/>
        <v>0.92263672027009647</v>
      </c>
      <c r="N883" s="38">
        <f t="shared" si="412"/>
        <v>3.3250000000000002</v>
      </c>
    </row>
    <row r="884" spans="1:14">
      <c r="A884">
        <v>883</v>
      </c>
      <c r="B884" s="3">
        <v>-0.3952</v>
      </c>
      <c r="G884" s="29">
        <f t="shared" ref="G884:H884" si="451">G883+2.1217077549548</f>
        <v>1871.9282399926456</v>
      </c>
      <c r="H884" s="29">
        <f t="shared" si="451"/>
        <v>1872.9890938701228</v>
      </c>
      <c r="I884" s="29">
        <f t="shared" si="442"/>
        <v>-0.21836666666666668</v>
      </c>
      <c r="J884" s="29">
        <f t="shared" si="443"/>
        <v>-0.27632407407407406</v>
      </c>
      <c r="K884" s="54">
        <f t="shared" si="444"/>
        <v>5.7957407407407374E-2</v>
      </c>
      <c r="L884" s="30"/>
      <c r="M884" s="38">
        <f t="shared" si="397"/>
        <v>0.45887672389422335</v>
      </c>
      <c r="N884" s="38">
        <f t="shared" si="412"/>
        <v>3.3250000000000002</v>
      </c>
    </row>
    <row r="885" spans="1:14">
      <c r="A885">
        <v>884</v>
      </c>
      <c r="B885" s="3">
        <v>-0.43049999999999999</v>
      </c>
      <c r="G885" s="29">
        <f t="shared" ref="G885:H885" si="452">G884+2.1217077549548</f>
        <v>1874.0499477476003</v>
      </c>
      <c r="H885" s="29">
        <f t="shared" si="452"/>
        <v>1875.1108016250776</v>
      </c>
      <c r="I885" s="29">
        <f t="shared" si="442"/>
        <v>-0.23995</v>
      </c>
      <c r="J885" s="29">
        <f t="shared" si="443"/>
        <v>-0.28366296296296295</v>
      </c>
      <c r="K885" s="54">
        <f t="shared" si="444"/>
        <v>4.3712962962962953E-2</v>
      </c>
      <c r="L885" s="30"/>
      <c r="M885" s="38">
        <f t="shared" si="397"/>
        <v>-0.21959679143846067</v>
      </c>
      <c r="N885" s="38">
        <f t="shared" si="412"/>
        <v>3.3250000000000002</v>
      </c>
    </row>
    <row r="886" spans="1:14">
      <c r="A886">
        <v>885</v>
      </c>
      <c r="B886" s="3">
        <v>-0.27060000000000001</v>
      </c>
      <c r="G886" s="29">
        <f t="shared" ref="G886:H886" si="453">G885+2.1217077549548</f>
        <v>1876.171655502555</v>
      </c>
      <c r="H886" s="29">
        <f t="shared" si="453"/>
        <v>1877.2325093800323</v>
      </c>
      <c r="I886" s="29">
        <f t="shared" si="442"/>
        <v>-0.28334999999999999</v>
      </c>
      <c r="J886" s="29">
        <f t="shared" si="443"/>
        <v>-0.29403518518518523</v>
      </c>
      <c r="K886" s="54">
        <f t="shared" si="444"/>
        <v>1.0685185185185242E-2</v>
      </c>
      <c r="L886" s="30"/>
      <c r="M886" s="38">
        <f t="shared" si="397"/>
        <v>-0.7953185275106095</v>
      </c>
      <c r="N886" s="38">
        <f t="shared" si="412"/>
        <v>3.3250000000000002</v>
      </c>
    </row>
    <row r="887" spans="1:14">
      <c r="A887">
        <v>886</v>
      </c>
      <c r="B887" s="3">
        <v>-0.22450000000000001</v>
      </c>
      <c r="G887" s="29">
        <f t="shared" ref="G887:H887" si="454">G886+2.1217077549548</f>
        <v>1878.2933632575098</v>
      </c>
      <c r="H887" s="29">
        <f t="shared" si="454"/>
        <v>1879.354217134987</v>
      </c>
      <c r="I887" s="29">
        <f t="shared" si="442"/>
        <v>-0.37659999999999999</v>
      </c>
      <c r="J887" s="29">
        <f t="shared" si="443"/>
        <v>-0.31336851851851855</v>
      </c>
      <c r="K887" s="54">
        <f t="shared" si="444"/>
        <v>-6.3231481481481444E-2</v>
      </c>
      <c r="L887" s="30"/>
      <c r="M887" s="38">
        <f t="shared" si="397"/>
        <v>-0.99890188557970261</v>
      </c>
      <c r="N887" s="38">
        <f t="shared" si="412"/>
        <v>3.3250000000000002</v>
      </c>
    </row>
    <row r="888" spans="1:14">
      <c r="A888">
        <v>887</v>
      </c>
      <c r="B888" s="3">
        <v>-0.2452</v>
      </c>
      <c r="G888" s="29">
        <f t="shared" ref="G888:H888" si="455">G887+2.1217077549548</f>
        <v>1880.4150710124645</v>
      </c>
      <c r="H888" s="29">
        <f t="shared" si="455"/>
        <v>1881.4759248899418</v>
      </c>
      <c r="I888" s="29">
        <f t="shared" si="442"/>
        <v>-0.39039999999999997</v>
      </c>
      <c r="J888" s="29">
        <f t="shared" si="443"/>
        <v>-0.32625370370370371</v>
      </c>
      <c r="K888" s="54">
        <f t="shared" si="444"/>
        <v>-6.4146296296296257E-2</v>
      </c>
      <c r="L888" s="30"/>
      <c r="M888" s="38">
        <f t="shared" si="397"/>
        <v>-0.73508794982821535</v>
      </c>
      <c r="N888" s="38">
        <f t="shared" si="412"/>
        <v>3.3250000000000002</v>
      </c>
    </row>
    <row r="889" spans="1:14">
      <c r="A889">
        <v>888</v>
      </c>
      <c r="B889" s="3">
        <v>-0.22389999999999999</v>
      </c>
      <c r="G889" s="29">
        <f t="shared" ref="G889:H889" si="456">G888+2.1217077549548</f>
        <v>1882.5367787674193</v>
      </c>
      <c r="H889" s="29">
        <f t="shared" si="456"/>
        <v>1883.5976326448965</v>
      </c>
      <c r="I889" s="29">
        <f t="shared" si="442"/>
        <v>-0.48955000000000004</v>
      </c>
      <c r="J889" s="29">
        <f t="shared" si="443"/>
        <v>-0.33709629629629628</v>
      </c>
      <c r="K889" s="54">
        <f t="shared" si="444"/>
        <v>-0.15245370370370376</v>
      </c>
      <c r="L889" s="30"/>
      <c r="M889" s="38">
        <f t="shared" si="397"/>
        <v>-0.12731819275957135</v>
      </c>
      <c r="N889" s="38">
        <f t="shared" si="412"/>
        <v>3.3250000000000002</v>
      </c>
    </row>
    <row r="890" spans="1:14">
      <c r="A890">
        <v>889</v>
      </c>
      <c r="B890" s="3">
        <v>-0.19270000000000001</v>
      </c>
      <c r="G890" s="29">
        <f t="shared" ref="G890:H890" si="457">G889+2.1217077549548</f>
        <v>1884.658486522374</v>
      </c>
      <c r="H890" s="29">
        <f t="shared" si="457"/>
        <v>1885.7193403998513</v>
      </c>
      <c r="I890" s="29">
        <f t="shared" si="442"/>
        <v>-0.38524999999999998</v>
      </c>
      <c r="J890" s="29">
        <f t="shared" si="443"/>
        <v>-0.34514074074074075</v>
      </c>
      <c r="K890" s="54">
        <f t="shared" si="444"/>
        <v>-4.0109259259259233E-2</v>
      </c>
      <c r="L890" s="30"/>
      <c r="M890" s="38">
        <f t="shared" si="397"/>
        <v>0.54002516168537662</v>
      </c>
      <c r="N890" s="38">
        <f t="shared" si="412"/>
        <v>3.3250000000000002</v>
      </c>
    </row>
    <row r="891" spans="1:14">
      <c r="A891">
        <v>890</v>
      </c>
      <c r="B891" s="3">
        <v>-9.7100000000000006E-2</v>
      </c>
      <c r="G891" s="29">
        <f t="shared" ref="G891:H891" si="458">G890+2.1217077549548</f>
        <v>1886.7801942773287</v>
      </c>
      <c r="H891" s="29">
        <f t="shared" si="458"/>
        <v>1887.841048154806</v>
      </c>
      <c r="I891" s="29">
        <f t="shared" si="442"/>
        <v>-0.28165000000000001</v>
      </c>
      <c r="J891" s="29">
        <f t="shared" si="443"/>
        <v>-0.33309074074074074</v>
      </c>
      <c r="K891" s="54">
        <f t="shared" si="444"/>
        <v>5.1440740740740731E-2</v>
      </c>
      <c r="L891" s="30"/>
      <c r="M891" s="38">
        <f t="shared" si="397"/>
        <v>0.95468474126660263</v>
      </c>
      <c r="N891" s="38">
        <f t="shared" si="412"/>
        <v>3.3250000000000002</v>
      </c>
    </row>
    <row r="892" spans="1:14">
      <c r="A892">
        <v>891</v>
      </c>
      <c r="B892" s="3">
        <v>2.1999999999999999E-2</v>
      </c>
      <c r="G892" s="29">
        <f t="shared" ref="G892:H892" si="459">G891+2.1217077549548</f>
        <v>1888.9019020322835</v>
      </c>
      <c r="H892" s="29">
        <f t="shared" si="459"/>
        <v>1889.9627559097607</v>
      </c>
      <c r="I892" s="29">
        <f t="shared" si="442"/>
        <v>-0.27116666666666667</v>
      </c>
      <c r="J892" s="29">
        <f t="shared" si="443"/>
        <v>-0.3314185185185185</v>
      </c>
      <c r="K892" s="54">
        <f t="shared" si="444"/>
        <v>6.0251851851851834E-2</v>
      </c>
      <c r="L892" s="30"/>
      <c r="M892" s="38">
        <f t="shared" si="397"/>
        <v>0.92263672027016508</v>
      </c>
      <c r="N892" s="38">
        <f t="shared" si="412"/>
        <v>3.3250000000000002</v>
      </c>
    </row>
    <row r="893" spans="1:14">
      <c r="A893">
        <v>892</v>
      </c>
      <c r="B893" s="3">
        <v>7.5800000000000006E-2</v>
      </c>
      <c r="G893" s="29">
        <f t="shared" ref="G893:H893" si="460">G892+2.1217077549548</f>
        <v>1891.0236097872382</v>
      </c>
      <c r="H893" s="29">
        <f t="shared" si="460"/>
        <v>1892.0844636647155</v>
      </c>
      <c r="I893" s="29">
        <f t="shared" si="442"/>
        <v>-0.31595000000000001</v>
      </c>
      <c r="J893" s="29">
        <f t="shared" si="443"/>
        <v>-0.32530185185185184</v>
      </c>
      <c r="K893" s="54">
        <f t="shared" si="444"/>
        <v>9.3518518518518334E-3</v>
      </c>
      <c r="L893" s="30"/>
      <c r="M893" s="38">
        <f t="shared" si="397"/>
        <v>0.45887672389438139</v>
      </c>
      <c r="N893" s="38">
        <f t="shared" si="412"/>
        <v>3.3250000000000002</v>
      </c>
    </row>
    <row r="894" spans="1:14">
      <c r="A894">
        <v>893</v>
      </c>
      <c r="B894" s="3">
        <v>7.1599999999999997E-2</v>
      </c>
      <c r="G894" s="29">
        <f t="shared" ref="G894:H894" si="461">G893+2.1217077549548</f>
        <v>1893.145317542193</v>
      </c>
      <c r="H894" s="29">
        <f t="shared" si="461"/>
        <v>1894.2061714196702</v>
      </c>
      <c r="I894" s="29">
        <f t="shared" si="442"/>
        <v>-0.31235000000000002</v>
      </c>
      <c r="J894" s="29">
        <f t="shared" si="443"/>
        <v>-0.2976462962962963</v>
      </c>
      <c r="K894" s="54">
        <f t="shared" si="444"/>
        <v>-1.4703703703703719E-2</v>
      </c>
      <c r="L894" s="30"/>
      <c r="M894" s="38">
        <f t="shared" si="397"/>
        <v>-0.21959679143829405</v>
      </c>
      <c r="N894" s="38">
        <f t="shared" si="412"/>
        <v>3.3250000000000002</v>
      </c>
    </row>
    <row r="895" spans="1:14">
      <c r="A895">
        <v>894</v>
      </c>
      <c r="B895" s="3">
        <v>9.8900000000000002E-2</v>
      </c>
      <c r="G895" s="29">
        <f t="shared" ref="G895:H895" si="462">G894+2.1217077549548</f>
        <v>1895.2670252971477</v>
      </c>
      <c r="H895" s="29">
        <f t="shared" si="462"/>
        <v>1896.327879174625</v>
      </c>
      <c r="I895" s="29">
        <f t="shared" si="442"/>
        <v>-0.1749</v>
      </c>
      <c r="J895" s="29">
        <f t="shared" si="443"/>
        <v>-0.28350740740740737</v>
      </c>
      <c r="K895" s="54">
        <f t="shared" si="444"/>
        <v>0.10860740740740737</v>
      </c>
      <c r="L895" s="30"/>
      <c r="M895" s="38">
        <f t="shared" si="397"/>
        <v>-0.79531852751050602</v>
      </c>
      <c r="N895" s="38">
        <f t="shared" si="412"/>
        <v>3.3250000000000002</v>
      </c>
    </row>
    <row r="896" spans="1:14">
      <c r="A896">
        <v>895</v>
      </c>
      <c r="B896" s="3">
        <v>0.2177</v>
      </c>
      <c r="G896" s="29">
        <f t="shared" ref="G896:H896" si="463">G895+2.1217077549548</f>
        <v>1897.3887330521025</v>
      </c>
      <c r="H896" s="29">
        <f t="shared" si="463"/>
        <v>1898.4495869295797</v>
      </c>
      <c r="I896" s="29">
        <f t="shared" si="442"/>
        <v>-0.36154999999999998</v>
      </c>
      <c r="J896" s="29">
        <f t="shared" si="443"/>
        <v>-0.26214074074074073</v>
      </c>
      <c r="K896" s="54">
        <f t="shared" si="444"/>
        <v>-9.9409259259259253E-2</v>
      </c>
      <c r="L896" s="30"/>
      <c r="M896" s="38">
        <f t="shared" si="397"/>
        <v>-0.99890188557971094</v>
      </c>
      <c r="N896" s="38">
        <f t="shared" si="412"/>
        <v>3.3250000000000002</v>
      </c>
    </row>
    <row r="897" spans="1:14">
      <c r="A897">
        <v>896</v>
      </c>
      <c r="B897" s="3">
        <v>0.35659999999999997</v>
      </c>
      <c r="G897" s="29">
        <f t="shared" ref="G897:H897" si="464">G896+2.1217077549548</f>
        <v>1899.5104408070572</v>
      </c>
      <c r="H897" s="29">
        <f t="shared" si="464"/>
        <v>1900.5712946845345</v>
      </c>
      <c r="I897" s="29">
        <f t="shared" si="442"/>
        <v>-0.33535000000000004</v>
      </c>
      <c r="J897" s="29">
        <f t="shared" si="443"/>
        <v>-0.2363444444444445</v>
      </c>
      <c r="K897" s="54">
        <f t="shared" si="444"/>
        <v>-9.9005555555555541E-2</v>
      </c>
      <c r="L897" s="30"/>
      <c r="M897" s="38">
        <f t="shared" si="397"/>
        <v>-0.73508794982833359</v>
      </c>
      <c r="N897" s="38">
        <f t="shared" si="412"/>
        <v>3.3250000000000002</v>
      </c>
    </row>
    <row r="898" spans="1:14">
      <c r="A898">
        <v>897</v>
      </c>
      <c r="B898" s="3">
        <v>0.30030000000000001</v>
      </c>
      <c r="G898" s="29">
        <f t="shared" ref="G898:H898" si="465">G897+2.1217077549548</f>
        <v>1901.6321485620119</v>
      </c>
      <c r="H898" s="29">
        <f t="shared" si="465"/>
        <v>1902.6930024394892</v>
      </c>
      <c r="I898" s="29">
        <f t="shared" si="442"/>
        <v>-0.24065</v>
      </c>
      <c r="J898" s="29">
        <f t="shared" si="443"/>
        <v>-0.20998333333333333</v>
      </c>
      <c r="K898" s="54">
        <f t="shared" si="444"/>
        <v>-3.0666666666666675E-2</v>
      </c>
      <c r="L898" s="30"/>
      <c r="M898" s="38">
        <f t="shared" ref="M898:M948" si="466" xml:space="preserve"> SIN((2*PI()*(H898-2000+N898)/19.0953697945932) + 5.663651193)</f>
        <v>-0.12731819275973721</v>
      </c>
      <c r="N898" s="38">
        <f t="shared" si="412"/>
        <v>3.3250000000000002</v>
      </c>
    </row>
    <row r="899" spans="1:14">
      <c r="A899">
        <v>898</v>
      </c>
      <c r="B899" s="3">
        <v>7.17E-2</v>
      </c>
      <c r="G899" s="29">
        <f t="shared" ref="G899:H899" si="467">G898+2.1217077549548</f>
        <v>1903.7538563169667</v>
      </c>
      <c r="H899" s="29">
        <f t="shared" si="467"/>
        <v>1904.8147101944439</v>
      </c>
      <c r="I899" s="29">
        <f t="shared" si="442"/>
        <v>-0.25800000000000001</v>
      </c>
      <c r="J899" s="29">
        <f t="shared" si="443"/>
        <v>-0.16776666666666668</v>
      </c>
      <c r="K899" s="54">
        <f t="shared" si="444"/>
        <v>-9.0233333333333332E-2</v>
      </c>
      <c r="L899" s="30"/>
      <c r="M899" s="38">
        <f t="shared" si="466"/>
        <v>0.54002516168522996</v>
      </c>
      <c r="N899" s="38">
        <f t="shared" si="412"/>
        <v>3.3250000000000002</v>
      </c>
    </row>
    <row r="900" spans="1:14">
      <c r="A900">
        <v>899</v>
      </c>
      <c r="B900" s="3">
        <v>-0.15140000000000001</v>
      </c>
      <c r="G900" s="29">
        <f t="shared" ref="G900:H900" si="468">G899+2.1217077549548</f>
        <v>1905.8755640719214</v>
      </c>
      <c r="H900" s="29">
        <f t="shared" si="468"/>
        <v>1906.9364179493987</v>
      </c>
      <c r="I900" s="29">
        <f t="shared" si="442"/>
        <v>-8.9349999999999999E-2</v>
      </c>
      <c r="J900" s="29">
        <f t="shared" si="443"/>
        <v>-0.15637777777777778</v>
      </c>
      <c r="K900" s="54">
        <f t="shared" si="444"/>
        <v>6.7027777777777783E-2</v>
      </c>
      <c r="L900" s="30"/>
      <c r="M900" s="38">
        <f t="shared" si="466"/>
        <v>0.95468474126654967</v>
      </c>
      <c r="N900" s="38">
        <f t="shared" si="412"/>
        <v>3.3250000000000002</v>
      </c>
    </row>
    <row r="901" spans="1:14">
      <c r="A901">
        <v>900</v>
      </c>
      <c r="B901" s="3">
        <v>-0.28210000000000002</v>
      </c>
      <c r="G901" s="29">
        <f t="shared" ref="G901:H901" si="469">G900+2.1217077549548</f>
        <v>1907.9972718268762</v>
      </c>
      <c r="H901" s="29">
        <f t="shared" si="469"/>
        <v>1909.0581257043534</v>
      </c>
      <c r="I901" s="29">
        <f t="shared" si="442"/>
        <v>-3.9E-2</v>
      </c>
      <c r="J901" s="29">
        <f t="shared" si="443"/>
        <v>-0.12934444444444446</v>
      </c>
      <c r="K901" s="54">
        <f t="shared" si="444"/>
        <v>9.0344444444444449E-2</v>
      </c>
      <c r="L901" s="30"/>
      <c r="M901" s="38">
        <f t="shared" si="466"/>
        <v>0.92263672027023225</v>
      </c>
      <c r="N901" s="38">
        <f t="shared" si="412"/>
        <v>3.3250000000000002</v>
      </c>
    </row>
    <row r="902" spans="1:14">
      <c r="A902">
        <v>901</v>
      </c>
      <c r="B902" s="3">
        <v>-0.32879999999999998</v>
      </c>
      <c r="G902" s="29">
        <f t="shared" ref="G902:H902" si="470">G901+2.1217077549548</f>
        <v>1910.1189795818309</v>
      </c>
      <c r="H902" s="29">
        <f t="shared" si="470"/>
        <v>1911.1798334593082</v>
      </c>
      <c r="I902" s="29">
        <f t="shared" si="442"/>
        <v>-7.8699999999999992E-2</v>
      </c>
      <c r="J902" s="29">
        <f t="shared" si="443"/>
        <v>-9.317777777777779E-2</v>
      </c>
      <c r="K902" s="54">
        <f t="shared" si="444"/>
        <v>1.4477777777777798E-2</v>
      </c>
      <c r="L902" s="30"/>
      <c r="M902" s="38">
        <f t="shared" si="466"/>
        <v>0.45887672389453626</v>
      </c>
      <c r="N902" s="38">
        <f t="shared" si="412"/>
        <v>3.3250000000000002</v>
      </c>
    </row>
    <row r="903" spans="1:14">
      <c r="A903">
        <v>902</v>
      </c>
      <c r="B903" s="3">
        <v>-0.39090000000000003</v>
      </c>
      <c r="G903" s="29">
        <f t="shared" ref="G903:H903" si="471">G902+2.1217077549548</f>
        <v>1912.2406873367856</v>
      </c>
      <c r="H903" s="29">
        <f t="shared" si="471"/>
        <v>1913.3015412142629</v>
      </c>
      <c r="I903" s="29">
        <f t="shared" si="442"/>
        <v>6.7599999999999993E-2</v>
      </c>
      <c r="J903" s="29">
        <f t="shared" si="443"/>
        <v>-5.9505555555555555E-2</v>
      </c>
      <c r="K903" s="54">
        <f t="shared" si="444"/>
        <v>0.12710555555555555</v>
      </c>
      <c r="L903" s="30"/>
      <c r="M903" s="38">
        <f t="shared" si="466"/>
        <v>-0.21959679143812053</v>
      </c>
      <c r="N903" s="38">
        <f t="shared" si="412"/>
        <v>3.3250000000000002</v>
      </c>
    </row>
    <row r="904" spans="1:14">
      <c r="A904">
        <v>903</v>
      </c>
      <c r="B904" s="3">
        <v>-0.48880000000000001</v>
      </c>
      <c r="G904" s="29">
        <f t="shared" ref="G904:H904" si="472">G903+2.1217077549548</f>
        <v>1914.3623950917404</v>
      </c>
      <c r="H904" s="29">
        <f t="shared" si="472"/>
        <v>1915.4232489692176</v>
      </c>
      <c r="I904" s="29">
        <f t="shared" si="442"/>
        <v>-7.2400000000000006E-2</v>
      </c>
      <c r="J904" s="29">
        <f t="shared" si="443"/>
        <v>-3.5799999999999992E-2</v>
      </c>
      <c r="K904" s="54">
        <f t="shared" si="444"/>
        <v>-3.6600000000000014E-2</v>
      </c>
      <c r="L904" s="30"/>
      <c r="M904" s="38">
        <f t="shared" si="466"/>
        <v>-0.79531852751040033</v>
      </c>
      <c r="N904" s="38">
        <f t="shared" si="412"/>
        <v>3.3250000000000002</v>
      </c>
    </row>
    <row r="905" spans="1:14">
      <c r="A905">
        <v>904</v>
      </c>
      <c r="B905" s="3">
        <v>-0.50109999999999999</v>
      </c>
      <c r="G905" s="29">
        <f t="shared" ref="G905:H905" si="473">G904+2.1217077549548</f>
        <v>1916.4841028466951</v>
      </c>
      <c r="H905" s="29">
        <f t="shared" si="473"/>
        <v>1917.5449567241724</v>
      </c>
      <c r="I905" s="29">
        <f t="shared" si="442"/>
        <v>-0.11824999999999999</v>
      </c>
      <c r="J905" s="29">
        <f t="shared" si="443"/>
        <v>-3.0372222222222228E-2</v>
      </c>
      <c r="K905" s="54">
        <f t="shared" si="444"/>
        <v>-8.7877777777777763E-2</v>
      </c>
      <c r="L905" s="30"/>
      <c r="M905" s="38">
        <f t="shared" si="466"/>
        <v>-0.99890188557971893</v>
      </c>
      <c r="N905" s="38">
        <f t="shared" si="412"/>
        <v>3.3250000000000002</v>
      </c>
    </row>
    <row r="906" spans="1:14">
      <c r="A906">
        <v>905</v>
      </c>
      <c r="B906" s="3">
        <v>-0.4491</v>
      </c>
      <c r="G906" s="29">
        <f t="shared" ref="G906:H906" si="474">G905+2.1217077549548</f>
        <v>1918.6058106016499</v>
      </c>
      <c r="H906" s="29">
        <f t="shared" si="474"/>
        <v>1919.6666644791271</v>
      </c>
      <c r="I906" s="29">
        <f t="shared" si="442"/>
        <v>-9.8500000000000011E-3</v>
      </c>
      <c r="J906" s="29">
        <f t="shared" si="443"/>
        <v>-5.6949999999999994E-2</v>
      </c>
      <c r="K906" s="54">
        <f t="shared" si="444"/>
        <v>4.7099999999999989E-2</v>
      </c>
      <c r="L906" s="30"/>
      <c r="M906" s="38">
        <f t="shared" si="466"/>
        <v>-0.73508794982845171</v>
      </c>
      <c r="N906" s="38">
        <f t="shared" si="412"/>
        <v>3.3250000000000002</v>
      </c>
    </row>
    <row r="907" spans="1:14">
      <c r="A907">
        <v>906</v>
      </c>
      <c r="B907" s="3">
        <v>-0.50600000000000001</v>
      </c>
      <c r="G907" s="29">
        <f t="shared" ref="G907:H907" si="475">G906+2.1217077549548</f>
        <v>1920.7275183566046</v>
      </c>
      <c r="H907" s="29">
        <f t="shared" si="475"/>
        <v>1921.7883722340819</v>
      </c>
      <c r="I907" s="29">
        <f t="shared" si="442"/>
        <v>6.2400000000000004E-2</v>
      </c>
      <c r="J907" s="29">
        <f t="shared" si="443"/>
        <v>-6.7855555555555558E-2</v>
      </c>
      <c r="K907" s="54">
        <f t="shared" si="444"/>
        <v>0.13025555555555557</v>
      </c>
      <c r="L907" s="30"/>
      <c r="M907" s="38">
        <f t="shared" si="466"/>
        <v>-0.12731819275991363</v>
      </c>
      <c r="N907" s="38">
        <f t="shared" si="412"/>
        <v>3.3250000000000002</v>
      </c>
    </row>
    <row r="908" spans="1:14">
      <c r="A908">
        <v>907</v>
      </c>
      <c r="B908" s="3">
        <v>-0.54510000000000003</v>
      </c>
      <c r="G908" s="29">
        <f t="shared" ref="G908:H908" si="476">G907+2.1217077549548</f>
        <v>1922.8492261115593</v>
      </c>
      <c r="H908" s="29">
        <f t="shared" si="476"/>
        <v>1923.9100799890366</v>
      </c>
      <c r="I908" s="29">
        <f t="shared" si="442"/>
        <v>-4.4649999999999995E-2</v>
      </c>
      <c r="J908" s="29">
        <f t="shared" si="443"/>
        <v>-0.10642222222222221</v>
      </c>
      <c r="K908" s="54">
        <f t="shared" si="444"/>
        <v>6.1772222222222214E-2</v>
      </c>
      <c r="L908" s="30"/>
      <c r="M908" s="38">
        <f t="shared" si="466"/>
        <v>0.54002516168508319</v>
      </c>
      <c r="N908" s="38">
        <f t="shared" si="412"/>
        <v>3.3250000000000002</v>
      </c>
    </row>
    <row r="909" spans="1:14">
      <c r="A909">
        <v>908</v>
      </c>
      <c r="B909" s="3">
        <v>-0.4466</v>
      </c>
      <c r="G909" s="29">
        <f t="shared" ref="G909:H909" si="477">G908+2.1217077549548</f>
        <v>1924.9709338665141</v>
      </c>
      <c r="H909" s="29">
        <f t="shared" si="477"/>
        <v>1926.0317877439913</v>
      </c>
      <c r="I909" s="29">
        <f t="shared" si="442"/>
        <v>-4.0500000000000001E-2</v>
      </c>
      <c r="J909" s="29">
        <f t="shared" si="443"/>
        <v>-0.14201666666666665</v>
      </c>
      <c r="K909" s="54">
        <f t="shared" si="444"/>
        <v>0.10151666666666664</v>
      </c>
      <c r="L909" s="30"/>
      <c r="M909" s="38">
        <f t="shared" si="466"/>
        <v>0.95468474126649783</v>
      </c>
      <c r="N909" s="38">
        <f t="shared" si="412"/>
        <v>3.3250000000000002</v>
      </c>
    </row>
    <row r="910" spans="1:14">
      <c r="A910">
        <v>909</v>
      </c>
      <c r="B910" s="3">
        <v>-0.37280000000000002</v>
      </c>
      <c r="G910" s="29">
        <f t="shared" ref="G910:H910" si="478">G909+2.1217077549548</f>
        <v>1927.0926416214688</v>
      </c>
      <c r="H910" s="29">
        <f t="shared" si="478"/>
        <v>1928.1534954989461</v>
      </c>
      <c r="I910" s="29">
        <f t="shared" si="442"/>
        <v>-0.2782</v>
      </c>
      <c r="J910" s="29">
        <f t="shared" si="443"/>
        <v>-0.12906666666666666</v>
      </c>
      <c r="K910" s="54">
        <f t="shared" si="444"/>
        <v>-0.14913333333333334</v>
      </c>
      <c r="L910" s="30"/>
      <c r="M910" s="38">
        <f t="shared" si="466"/>
        <v>0.92263672027030086</v>
      </c>
      <c r="N910" s="38">
        <f t="shared" si="412"/>
        <v>3.3250000000000002</v>
      </c>
    </row>
    <row r="911" spans="1:14">
      <c r="A911">
        <v>910</v>
      </c>
      <c r="B911" s="3">
        <v>-0.36830000000000002</v>
      </c>
      <c r="G911" s="29">
        <f t="shared" ref="G911:H911" si="479">G910+2.1217077549548</f>
        <v>1929.2143493764236</v>
      </c>
      <c r="H911" s="29">
        <f t="shared" si="479"/>
        <v>1930.2752032539008</v>
      </c>
      <c r="I911" s="29">
        <f t="shared" si="442"/>
        <v>-0.17685000000000001</v>
      </c>
      <c r="J911" s="29">
        <f t="shared" si="443"/>
        <v>-0.10394444444444445</v>
      </c>
      <c r="K911" s="54">
        <f t="shared" si="444"/>
        <v>-7.2905555555555557E-2</v>
      </c>
      <c r="L911" s="30"/>
      <c r="M911" s="38">
        <f t="shared" si="466"/>
        <v>0.45887672389468803</v>
      </c>
      <c r="N911" s="38">
        <f t="shared" si="412"/>
        <v>3.3250000000000002</v>
      </c>
    </row>
    <row r="912" spans="1:14">
      <c r="A912">
        <v>911</v>
      </c>
      <c r="B912" s="3">
        <v>-0.36969999999999997</v>
      </c>
      <c r="G912" s="29">
        <f t="shared" ref="G912:H912" si="480">G911+2.1217077549548</f>
        <v>1931.3360571313783</v>
      </c>
      <c r="H912" s="29">
        <f t="shared" si="480"/>
        <v>1932.3969110088556</v>
      </c>
      <c r="I912" s="29">
        <f t="shared" si="442"/>
        <v>-0.27949999999999997</v>
      </c>
      <c r="J912" s="29">
        <f t="shared" si="443"/>
        <v>-8.6183333333333334E-2</v>
      </c>
      <c r="K912" s="54">
        <f t="shared" si="444"/>
        <v>-0.19331666666666664</v>
      </c>
      <c r="L912" s="30"/>
      <c r="M912" s="38">
        <f t="shared" si="466"/>
        <v>-0.21959679143795047</v>
      </c>
      <c r="N912" s="38">
        <f t="shared" ref="N912:N948" si="481">N911</f>
        <v>3.3250000000000002</v>
      </c>
    </row>
    <row r="913" spans="1:14">
      <c r="A913">
        <v>912</v>
      </c>
      <c r="B913" s="3">
        <v>-0.41099999999999998</v>
      </c>
      <c r="G913" s="29">
        <f t="shared" ref="G913:H913" si="482">G912+2.1217077549548</f>
        <v>1933.4577648863331</v>
      </c>
      <c r="H913" s="29">
        <f t="shared" si="482"/>
        <v>1934.5186187638103</v>
      </c>
      <c r="I913" s="29">
        <f t="shared" si="442"/>
        <v>-0.39274999999999999</v>
      </c>
      <c r="J913" s="29">
        <f t="shared" si="443"/>
        <v>-7.8211111111111092E-2</v>
      </c>
      <c r="K913" s="54">
        <f t="shared" si="444"/>
        <v>-0.31453888888888892</v>
      </c>
      <c r="L913" s="30"/>
      <c r="M913" s="38">
        <f t="shared" si="466"/>
        <v>-0.79531852751029464</v>
      </c>
      <c r="N913" s="38">
        <f t="shared" si="481"/>
        <v>3.3250000000000002</v>
      </c>
    </row>
    <row r="914" spans="1:14">
      <c r="A914">
        <v>913</v>
      </c>
      <c r="B914" s="3">
        <v>-0.45429999999999998</v>
      </c>
      <c r="G914" s="29">
        <f t="shared" ref="G914:H914" si="483">G913+2.1217077549548</f>
        <v>1935.5794726412878</v>
      </c>
      <c r="H914" s="29">
        <f t="shared" si="483"/>
        <v>1936.6403265187651</v>
      </c>
      <c r="I914" s="29">
        <f t="shared" si="442"/>
        <v>-1.7000000000000001E-3</v>
      </c>
      <c r="J914" s="29">
        <f t="shared" si="443"/>
        <v>-8.0455555555555544E-2</v>
      </c>
      <c r="K914" s="54">
        <f t="shared" si="444"/>
        <v>7.8755555555555551E-2</v>
      </c>
      <c r="L914" s="30"/>
      <c r="M914" s="38">
        <f t="shared" si="466"/>
        <v>-0.99890188557972726</v>
      </c>
      <c r="N914" s="38">
        <f t="shared" si="481"/>
        <v>3.3250000000000002</v>
      </c>
    </row>
    <row r="915" spans="1:14">
      <c r="A915">
        <v>914</v>
      </c>
      <c r="B915" s="3">
        <v>-0.39579999999999999</v>
      </c>
      <c r="G915" s="29">
        <f t="shared" ref="G915:H915" si="484">G914+2.1217077549548</f>
        <v>1937.7011803962425</v>
      </c>
      <c r="H915" s="29">
        <f t="shared" si="484"/>
        <v>1938.7620342737198</v>
      </c>
      <c r="I915" s="29">
        <f t="shared" si="442"/>
        <v>0.21625</v>
      </c>
      <c r="J915" s="29">
        <f t="shared" si="443"/>
        <v>-6.6672222222222216E-2</v>
      </c>
      <c r="K915" s="54">
        <f t="shared" si="444"/>
        <v>0.28292222222222219</v>
      </c>
      <c r="L915" s="30"/>
      <c r="M915" s="38">
        <f t="shared" si="466"/>
        <v>-0.73508794982856751</v>
      </c>
      <c r="N915" s="38">
        <f t="shared" si="481"/>
        <v>3.3250000000000002</v>
      </c>
    </row>
    <row r="916" spans="1:14">
      <c r="A916">
        <v>915</v>
      </c>
      <c r="B916" s="3">
        <v>-0.30049999999999999</v>
      </c>
      <c r="G916" s="29">
        <f t="shared" ref="G916:H916" si="485">G915+2.1217077549548</f>
        <v>1939.8228881511973</v>
      </c>
      <c r="H916" s="29">
        <f t="shared" si="485"/>
        <v>1940.8837420286745</v>
      </c>
      <c r="I916" s="29">
        <f t="shared" si="442"/>
        <v>0.22225</v>
      </c>
      <c r="J916" s="29">
        <f t="shared" si="443"/>
        <v>-8.5422222222222233E-2</v>
      </c>
      <c r="K916" s="54">
        <f t="shared" si="444"/>
        <v>0.30767222222222224</v>
      </c>
      <c r="L916" s="30"/>
      <c r="M916" s="38">
        <f t="shared" si="466"/>
        <v>-0.12731819276008655</v>
      </c>
      <c r="N916" s="38">
        <f t="shared" si="481"/>
        <v>3.3250000000000002</v>
      </c>
    </row>
    <row r="917" spans="1:14">
      <c r="A917">
        <v>916</v>
      </c>
      <c r="B917" s="3">
        <v>-0.18340000000000001</v>
      </c>
      <c r="G917" s="29">
        <f t="shared" ref="G917:H917" si="486">G916+2.1217077549548</f>
        <v>1941.944595906152</v>
      </c>
      <c r="H917" s="29">
        <f t="shared" si="486"/>
        <v>1943.0054497836293</v>
      </c>
      <c r="I917" s="29">
        <f t="shared" si="442"/>
        <v>2.7100000000000003E-2</v>
      </c>
      <c r="J917" s="29">
        <f t="shared" si="443"/>
        <v>-7.0816666666666667E-2</v>
      </c>
      <c r="K917" s="54">
        <f t="shared" si="444"/>
        <v>9.7916666666666666E-2</v>
      </c>
      <c r="L917" s="30"/>
      <c r="M917" s="38">
        <f t="shared" si="466"/>
        <v>0.54002516168493653</v>
      </c>
      <c r="N917" s="38">
        <f t="shared" si="481"/>
        <v>3.3250000000000002</v>
      </c>
    </row>
    <row r="918" spans="1:14">
      <c r="A918">
        <v>917</v>
      </c>
      <c r="B918" s="3">
        <v>-9.8699999999999996E-2</v>
      </c>
      <c r="G918" s="29">
        <f t="shared" ref="G918:H918" si="487">G917+2.1217077549548</f>
        <v>1944.0663036611068</v>
      </c>
      <c r="H918" s="29">
        <f t="shared" si="487"/>
        <v>1945.127157538584</v>
      </c>
      <c r="I918" s="29">
        <f t="shared" si="442"/>
        <v>-6.0699999999999997E-2</v>
      </c>
      <c r="J918" s="29">
        <f t="shared" si="443"/>
        <v>-4.0011111111111115E-2</v>
      </c>
      <c r="K918" s="54">
        <f t="shared" si="444"/>
        <v>-2.0688888888888882E-2</v>
      </c>
      <c r="L918" s="30"/>
      <c r="M918" s="38">
        <f t="shared" si="466"/>
        <v>0.95468474126644487</v>
      </c>
      <c r="N918" s="38">
        <f t="shared" si="481"/>
        <v>3.3250000000000002</v>
      </c>
    </row>
    <row r="919" spans="1:14">
      <c r="A919">
        <v>918</v>
      </c>
      <c r="B919" s="3">
        <v>-0.2369</v>
      </c>
      <c r="G919" s="29">
        <f t="shared" ref="G919:H919" si="488">G918+2.1217077549548</f>
        <v>1946.1880114160615</v>
      </c>
      <c r="H919" s="29">
        <f t="shared" si="488"/>
        <v>1947.2488652935388</v>
      </c>
      <c r="I919" s="29">
        <f t="shared" si="442"/>
        <v>-0.15415000000000001</v>
      </c>
      <c r="J919" s="29">
        <f t="shared" si="443"/>
        <v>-4.9166666666666664E-2</v>
      </c>
      <c r="K919" s="54">
        <f t="shared" si="444"/>
        <v>-0.10498333333333335</v>
      </c>
      <c r="L919" s="30"/>
      <c r="M919" s="38">
        <f t="shared" si="466"/>
        <v>0.92263672027036669</v>
      </c>
      <c r="N919" s="38">
        <f t="shared" si="481"/>
        <v>3.3250000000000002</v>
      </c>
    </row>
    <row r="920" spans="1:14">
      <c r="A920">
        <v>919</v>
      </c>
      <c r="B920" s="3">
        <v>-0.45440000000000003</v>
      </c>
      <c r="G920" s="29">
        <f t="shared" ref="G920:H920" si="489">G919+2.1217077549548</f>
        <v>1948.3097191710162</v>
      </c>
      <c r="H920" s="29">
        <f t="shared" si="489"/>
        <v>1949.3705730484935</v>
      </c>
      <c r="I920" s="29">
        <f t="shared" si="442"/>
        <v>-0.34560000000000002</v>
      </c>
      <c r="J920" s="29">
        <f t="shared" si="443"/>
        <v>-7.9844444444444454E-2</v>
      </c>
      <c r="K920" s="54">
        <f t="shared" si="444"/>
        <v>-0.26575555555555558</v>
      </c>
      <c r="L920" s="30"/>
      <c r="M920" s="38">
        <f t="shared" si="466"/>
        <v>0.45887672389484446</v>
      </c>
      <c r="N920" s="38">
        <f t="shared" si="481"/>
        <v>3.3250000000000002</v>
      </c>
    </row>
    <row r="921" spans="1:14">
      <c r="A921">
        <v>920</v>
      </c>
      <c r="B921" s="3">
        <v>-0.45700000000000002</v>
      </c>
      <c r="G921" s="29">
        <f t="shared" ref="G921:H921" si="490">G920+2.1217077549548</f>
        <v>1950.431426925971</v>
      </c>
      <c r="H921" s="29">
        <f t="shared" si="490"/>
        <v>1951.4922808034482</v>
      </c>
      <c r="I921" s="29">
        <f t="shared" si="442"/>
        <v>-0.14805000000000001</v>
      </c>
      <c r="J921" s="29">
        <f t="shared" si="443"/>
        <v>-0.14503148148148148</v>
      </c>
      <c r="K921" s="54">
        <f t="shared" si="444"/>
        <v>-3.0185185185185315E-3</v>
      </c>
      <c r="L921" s="30"/>
      <c r="M921" s="38">
        <f t="shared" si="466"/>
        <v>-0.21959679143778038</v>
      </c>
      <c r="N921" s="38">
        <f t="shared" si="481"/>
        <v>3.3250000000000002</v>
      </c>
    </row>
    <row r="922" spans="1:14">
      <c r="A922">
        <v>921</v>
      </c>
      <c r="B922" s="3">
        <v>-0.33169999999999999</v>
      </c>
      <c r="G922" s="29">
        <f t="shared" ref="G922:H922" si="491">G921+2.1217077549548</f>
        <v>1952.5531346809257</v>
      </c>
      <c r="H922" s="29">
        <f t="shared" si="491"/>
        <v>1953.613988558403</v>
      </c>
      <c r="I922" s="29">
        <f t="shared" si="442"/>
        <v>-0.11549999999999999</v>
      </c>
      <c r="J922" s="29">
        <f t="shared" si="443"/>
        <v>-0.16221481481481484</v>
      </c>
      <c r="K922" s="54">
        <f t="shared" si="444"/>
        <v>4.6714814814814848E-2</v>
      </c>
      <c r="L922" s="30"/>
      <c r="M922" s="38">
        <f t="shared" si="466"/>
        <v>-0.79531852751018794</v>
      </c>
      <c r="N922" s="38">
        <f t="shared" si="481"/>
        <v>3.3250000000000002</v>
      </c>
    </row>
    <row r="923" spans="1:14">
      <c r="A923">
        <v>922</v>
      </c>
      <c r="B923" s="3">
        <v>-0.37709999999999999</v>
      </c>
      <c r="G923" s="29">
        <f t="shared" ref="G923:H923" si="492">G922+2.1217077549548</f>
        <v>1954.6748424358805</v>
      </c>
      <c r="H923" s="29">
        <f t="shared" si="492"/>
        <v>1955.7356963133577</v>
      </c>
      <c r="I923" s="29">
        <f t="shared" si="442"/>
        <v>-8.4100000000000008E-2</v>
      </c>
      <c r="J923" s="29">
        <f t="shared" si="443"/>
        <v>-0.16209259259259262</v>
      </c>
      <c r="K923" s="54">
        <f t="shared" si="444"/>
        <v>7.7992592592592613E-2</v>
      </c>
      <c r="L923" s="30"/>
      <c r="M923" s="38">
        <f t="shared" si="466"/>
        <v>-0.99890188557973525</v>
      </c>
      <c r="N923" s="38">
        <f t="shared" si="481"/>
        <v>3.3250000000000002</v>
      </c>
    </row>
    <row r="924" spans="1:14">
      <c r="A924">
        <v>923</v>
      </c>
      <c r="B924" s="3">
        <v>-0.57240000000000002</v>
      </c>
      <c r="G924" s="29">
        <f t="shared" ref="G924:H924" si="493">G923+2.1217077549548</f>
        <v>1956.7965501908352</v>
      </c>
      <c r="H924" s="29">
        <f t="shared" si="493"/>
        <v>1957.8574040683125</v>
      </c>
      <c r="I924" s="29">
        <f t="shared" si="442"/>
        <v>-5.985E-2</v>
      </c>
      <c r="J924" s="29">
        <f t="shared" si="443"/>
        <v>-0.15906481481481485</v>
      </c>
      <c r="K924" s="54">
        <f t="shared" si="444"/>
        <v>9.9214814814814853E-2</v>
      </c>
      <c r="L924" s="30"/>
      <c r="M924" s="38">
        <f t="shared" si="466"/>
        <v>-0.73508794982868697</v>
      </c>
      <c r="N924" s="38">
        <f t="shared" si="481"/>
        <v>3.3250000000000002</v>
      </c>
    </row>
    <row r="925" spans="1:14">
      <c r="A925">
        <v>924</v>
      </c>
      <c r="B925" s="3">
        <v>-0.63229999999999997</v>
      </c>
      <c r="G925" s="29">
        <f t="shared" ref="G925:H925" si="494">G924+2.1217077549548</f>
        <v>1958.9182579457899</v>
      </c>
      <c r="H925" s="29">
        <f t="shared" si="494"/>
        <v>1959.9791118232672</v>
      </c>
      <c r="I925" s="29">
        <f t="shared" si="442"/>
        <v>-0.36443333333333333</v>
      </c>
      <c r="J925" s="29">
        <f t="shared" si="443"/>
        <v>-0.13095925925925928</v>
      </c>
      <c r="K925" s="54">
        <f t="shared" si="444"/>
        <v>-0.23347407407407406</v>
      </c>
      <c r="L925" s="30"/>
      <c r="M925" s="38">
        <f t="shared" si="466"/>
        <v>-0.12731819276025946</v>
      </c>
      <c r="N925" s="38">
        <f t="shared" si="481"/>
        <v>3.3250000000000002</v>
      </c>
    </row>
    <row r="926" spans="1:14">
      <c r="A926">
        <v>925</v>
      </c>
      <c r="B926" s="3">
        <v>-0.45760000000000001</v>
      </c>
      <c r="G926" s="29">
        <f t="shared" ref="G926:H926" si="495">G925+2.1217077549548</f>
        <v>1961.0399657007447</v>
      </c>
      <c r="H926" s="29">
        <f t="shared" si="495"/>
        <v>1962.1008195782219</v>
      </c>
      <c r="I926" s="29">
        <f t="shared" si="442"/>
        <v>-0.12755</v>
      </c>
      <c r="J926" s="29">
        <f t="shared" si="443"/>
        <v>-0.13847037037037038</v>
      </c>
      <c r="K926" s="54">
        <f t="shared" si="444"/>
        <v>1.0920370370370386E-2</v>
      </c>
      <c r="L926" s="30"/>
      <c r="M926" s="38">
        <f t="shared" si="466"/>
        <v>0.54002516168478976</v>
      </c>
      <c r="N926" s="38">
        <f t="shared" si="481"/>
        <v>3.3250000000000002</v>
      </c>
    </row>
    <row r="927" spans="1:14">
      <c r="A927">
        <v>926</v>
      </c>
      <c r="B927" s="3">
        <v>-0.28050000000000003</v>
      </c>
      <c r="G927" s="29">
        <f t="shared" ref="G927:H927" si="496">G926+2.1217077549548</f>
        <v>1963.1616734556994</v>
      </c>
      <c r="H927" s="29">
        <f t="shared" si="496"/>
        <v>1964.2225273331767</v>
      </c>
      <c r="I927" s="29">
        <f t="shared" si="442"/>
        <v>-5.96E-2</v>
      </c>
      <c r="J927" s="29">
        <f t="shared" si="443"/>
        <v>-0.15634814814814818</v>
      </c>
      <c r="K927" s="54">
        <f t="shared" si="444"/>
        <v>9.674814814814818E-2</v>
      </c>
      <c r="L927" s="30"/>
      <c r="M927" s="38">
        <f t="shared" si="466"/>
        <v>0.95468474126639358</v>
      </c>
      <c r="N927" s="38">
        <f t="shared" si="481"/>
        <v>3.3250000000000002</v>
      </c>
    </row>
    <row r="928" spans="1:14">
      <c r="A928">
        <v>927</v>
      </c>
      <c r="B928" s="3">
        <v>-0.2059</v>
      </c>
      <c r="G928" s="29">
        <f t="shared" ref="G928:H928" si="497">G927+2.1217077549548</f>
        <v>1965.2833812106542</v>
      </c>
      <c r="H928" s="29">
        <f t="shared" si="497"/>
        <v>1966.3442350881314</v>
      </c>
      <c r="I928" s="29">
        <f t="shared" si="442"/>
        <v>-0.12690000000000001</v>
      </c>
      <c r="J928" s="29">
        <f t="shared" si="443"/>
        <v>-0.1729037037037037</v>
      </c>
      <c r="K928" s="54">
        <f t="shared" si="444"/>
        <v>4.6003703703703686E-2</v>
      </c>
      <c r="L928" s="30"/>
      <c r="M928" s="38">
        <f t="shared" si="466"/>
        <v>0.92263672027043531</v>
      </c>
      <c r="N928" s="38">
        <f t="shared" si="481"/>
        <v>3.3250000000000002</v>
      </c>
    </row>
    <row r="929" spans="1:14">
      <c r="A929">
        <v>928</v>
      </c>
      <c r="B929" s="3">
        <v>-0.1883</v>
      </c>
      <c r="G929" s="29">
        <f t="shared" ref="G929:H929" si="498">G928+2.1217077549548</f>
        <v>1967.4050889656089</v>
      </c>
      <c r="H929" s="29">
        <f t="shared" si="498"/>
        <v>1968.4659428430862</v>
      </c>
      <c r="I929" s="29">
        <f t="shared" si="442"/>
        <v>-9.2649999999999996E-2</v>
      </c>
      <c r="J929" s="29">
        <f t="shared" si="443"/>
        <v>-0.16639814814814816</v>
      </c>
      <c r="K929" s="54">
        <f t="shared" si="444"/>
        <v>7.374814814814816E-2</v>
      </c>
      <c r="L929" s="30"/>
      <c r="M929" s="38">
        <f t="shared" si="466"/>
        <v>0.4588767238950025</v>
      </c>
      <c r="N929" s="38">
        <f t="shared" si="481"/>
        <v>3.3250000000000002</v>
      </c>
    </row>
    <row r="930" spans="1:14">
      <c r="A930">
        <v>929</v>
      </c>
      <c r="B930" s="3">
        <v>-0.2445</v>
      </c>
      <c r="G930" s="29">
        <f t="shared" ref="G930:H930" si="499">G929+2.1217077549548</f>
        <v>1969.5267967205637</v>
      </c>
      <c r="H930" s="53">
        <f t="shared" si="499"/>
        <v>1970.5876505980409</v>
      </c>
      <c r="I930" s="29">
        <f t="shared" si="442"/>
        <v>-0.21565000000000001</v>
      </c>
      <c r="J930" s="29">
        <f t="shared" si="443"/>
        <v>-0.13242777777777778</v>
      </c>
      <c r="K930" s="54">
        <f t="shared" si="444"/>
        <v>-8.3222222222222225E-2</v>
      </c>
      <c r="L930" s="30"/>
      <c r="M930" s="38">
        <f t="shared" si="466"/>
        <v>-0.21959679143760857</v>
      </c>
      <c r="N930" s="38">
        <f t="shared" si="481"/>
        <v>3.3250000000000002</v>
      </c>
    </row>
    <row r="931" spans="1:14">
      <c r="A931">
        <v>930</v>
      </c>
      <c r="B931" s="3">
        <v>-0.32179999999999997</v>
      </c>
      <c r="G931" s="29">
        <f t="shared" ref="G931:H931" si="500">G930+2.1217077549548</f>
        <v>1971.6485044755184</v>
      </c>
      <c r="H931" s="29">
        <f t="shared" si="500"/>
        <v>1972.7093583529957</v>
      </c>
      <c r="I931" s="29">
        <f t="shared" si="442"/>
        <v>-0.27639999999999998</v>
      </c>
      <c r="J931" s="29"/>
      <c r="K931" s="49"/>
      <c r="L931" s="30"/>
      <c r="M931" s="38">
        <f t="shared" si="466"/>
        <v>-0.79531852751008281</v>
      </c>
      <c r="N931" s="38">
        <f t="shared" si="481"/>
        <v>3.3250000000000002</v>
      </c>
    </row>
    <row r="932" spans="1:14">
      <c r="A932">
        <v>931</v>
      </c>
      <c r="B932" s="3">
        <v>-0.34549999999999997</v>
      </c>
      <c r="G932" s="29">
        <f t="shared" ref="G932:H932" si="501">G931+2.1217077549548</f>
        <v>1973.7702122304731</v>
      </c>
      <c r="H932" s="29">
        <f t="shared" si="501"/>
        <v>1974.8310661079504</v>
      </c>
      <c r="I932" s="29">
        <f t="shared" si="442"/>
        <v>-0.2331</v>
      </c>
      <c r="J932" s="29"/>
      <c r="K932" s="49"/>
      <c r="L932" s="30"/>
      <c r="M932" s="38">
        <f t="shared" si="466"/>
        <v>-0.99890188557974358</v>
      </c>
      <c r="N932" s="38">
        <f t="shared" si="481"/>
        <v>3.3250000000000002</v>
      </c>
    </row>
    <row r="933" spans="1:14">
      <c r="A933">
        <v>932</v>
      </c>
      <c r="B933" s="3">
        <v>-0.32029999999999997</v>
      </c>
      <c r="G933" s="29">
        <f t="shared" ref="G933:H933" si="502">G932+2.1217077549548</f>
        <v>1975.8919199854279</v>
      </c>
      <c r="H933" s="29">
        <f t="shared" si="502"/>
        <v>1976.9527738629051</v>
      </c>
      <c r="I933" s="29">
        <f t="shared" si="442"/>
        <v>-1.3000000000000002E-3</v>
      </c>
      <c r="J933" s="29"/>
      <c r="K933" s="49"/>
      <c r="L933" s="30"/>
      <c r="M933" s="38">
        <f t="shared" si="466"/>
        <v>-0.73508794982880632</v>
      </c>
      <c r="N933" s="38">
        <f t="shared" si="481"/>
        <v>3.3250000000000002</v>
      </c>
    </row>
    <row r="934" spans="1:14">
      <c r="A934">
        <v>933</v>
      </c>
      <c r="B934" s="3">
        <v>-0.22900000000000001</v>
      </c>
      <c r="G934" s="29">
        <f t="shared" ref="G934:H934" si="503">G933+2.1217077549548</f>
        <v>1978.0136277403826</v>
      </c>
      <c r="H934" s="29">
        <f t="shared" si="503"/>
        <v>1979.0744816178599</v>
      </c>
      <c r="I934" s="29">
        <f t="shared" si="442"/>
        <v>-5.8700000000000002E-2</v>
      </c>
      <c r="J934" s="29"/>
      <c r="K934" s="49"/>
      <c r="L934" s="30"/>
      <c r="M934" s="38">
        <f t="shared" si="466"/>
        <v>-0.12731819276043324</v>
      </c>
      <c r="N934" s="38">
        <f t="shared" si="481"/>
        <v>3.3250000000000002</v>
      </c>
    </row>
    <row r="935" spans="1:14">
      <c r="A935">
        <v>934</v>
      </c>
      <c r="B935" s="3">
        <v>-0.1472</v>
      </c>
      <c r="G935" s="29">
        <f t="shared" ref="G935:H935" si="504">G934+2.1217077549548</f>
        <v>1980.1353354953374</v>
      </c>
      <c r="H935" s="29">
        <f t="shared" si="504"/>
        <v>1981.1961893728146</v>
      </c>
      <c r="I935" s="29"/>
      <c r="J935" s="29"/>
      <c r="K935" s="49"/>
      <c r="L935" s="30"/>
      <c r="M935" s="38">
        <f t="shared" si="466"/>
        <v>0.54002516168464154</v>
      </c>
      <c r="N935" s="38">
        <f t="shared" si="481"/>
        <v>3.3250000000000002</v>
      </c>
    </row>
    <row r="936" spans="1:14">
      <c r="A936">
        <v>935</v>
      </c>
      <c r="B936" s="3">
        <v>-9.6100000000000005E-2</v>
      </c>
      <c r="G936" s="29">
        <f t="shared" ref="G936:H936" si="505">G935+2.1217077549548</f>
        <v>1982.2570432502921</v>
      </c>
      <c r="H936" s="29">
        <f t="shared" si="505"/>
        <v>1983.3178971277694</v>
      </c>
      <c r="I936" s="29"/>
      <c r="J936" s="29"/>
      <c r="K936" s="49"/>
      <c r="L936" s="30"/>
      <c r="M936" s="38">
        <f t="shared" si="466"/>
        <v>0.9546847412663414</v>
      </c>
      <c r="N936" s="38">
        <f t="shared" si="481"/>
        <v>3.3250000000000002</v>
      </c>
    </row>
    <row r="937" spans="1:14">
      <c r="A937">
        <v>936</v>
      </c>
      <c r="B937" s="3">
        <v>3.7000000000000002E-3</v>
      </c>
      <c r="G937" s="29">
        <f t="shared" ref="G937:H937" si="506">G936+2.1217077549548</f>
        <v>1984.3787510052468</v>
      </c>
      <c r="H937" s="29">
        <f t="shared" si="506"/>
        <v>1985.4396048827241</v>
      </c>
      <c r="I937" s="29"/>
      <c r="J937" s="29"/>
      <c r="K937" s="49"/>
      <c r="L937" s="30"/>
      <c r="M937" s="38">
        <f t="shared" si="466"/>
        <v>0.92263672027050236</v>
      </c>
      <c r="N937" s="38">
        <f t="shared" si="481"/>
        <v>3.3250000000000002</v>
      </c>
    </row>
    <row r="938" spans="1:14">
      <c r="A938">
        <v>937</v>
      </c>
      <c r="B938" s="3">
        <v>2.86E-2</v>
      </c>
      <c r="G938" s="29">
        <f t="shared" ref="G938:H938" si="507">G937+2.1217077549548</f>
        <v>1986.5004587602016</v>
      </c>
      <c r="H938" s="29">
        <f t="shared" si="507"/>
        <v>1987.5613126376788</v>
      </c>
      <c r="I938" s="29"/>
      <c r="J938" s="29"/>
      <c r="K938" s="49"/>
      <c r="L938" s="30"/>
      <c r="M938" s="38">
        <f t="shared" si="466"/>
        <v>0.45887672389515621</v>
      </c>
      <c r="N938" s="38">
        <f t="shared" si="481"/>
        <v>3.3250000000000002</v>
      </c>
    </row>
    <row r="939" spans="1:14">
      <c r="A939">
        <v>938</v>
      </c>
      <c r="B939" s="3">
        <v>-0.1091</v>
      </c>
      <c r="G939" s="29">
        <f t="shared" ref="G939:H939" si="508">G938+2.1217077549548</f>
        <v>1988.6221665151563</v>
      </c>
      <c r="H939" s="29">
        <f t="shared" si="508"/>
        <v>1989.6830203926336</v>
      </c>
      <c r="I939" s="29"/>
      <c r="J939" s="29"/>
      <c r="K939" s="49"/>
      <c r="L939" s="30"/>
      <c r="M939" s="38">
        <f t="shared" si="466"/>
        <v>-0.21959679143743938</v>
      </c>
      <c r="N939" s="38">
        <f t="shared" si="481"/>
        <v>3.3250000000000002</v>
      </c>
    </row>
    <row r="940" spans="1:14">
      <c r="A940">
        <v>939</v>
      </c>
      <c r="B940" s="3">
        <v>-0.151</v>
      </c>
      <c r="G940" s="29">
        <f t="shared" ref="G940:H940" si="509">G939+2.1217077549548</f>
        <v>1990.7438742701111</v>
      </c>
      <c r="H940" s="29">
        <f t="shared" si="509"/>
        <v>1991.8047281475883</v>
      </c>
      <c r="I940" s="29"/>
      <c r="J940" s="29"/>
      <c r="K940" s="49"/>
      <c r="L940" s="30"/>
      <c r="M940" s="38">
        <f t="shared" si="466"/>
        <v>-0.79531852750997656</v>
      </c>
      <c r="N940" s="38">
        <f t="shared" si="481"/>
        <v>3.3250000000000002</v>
      </c>
    </row>
    <row r="941" spans="1:14">
      <c r="A941">
        <v>940</v>
      </c>
      <c r="B941" s="3">
        <v>-4.87E-2</v>
      </c>
      <c r="G941" s="29">
        <f t="shared" ref="G941:H941" si="510">G940+2.1217077549548</f>
        <v>1992.8655820250658</v>
      </c>
      <c r="H941" s="29">
        <f t="shared" si="510"/>
        <v>1993.9264359025431</v>
      </c>
      <c r="I941" s="29"/>
      <c r="J941" s="29"/>
      <c r="K941" s="49"/>
      <c r="L941" s="30"/>
      <c r="M941" s="38">
        <f t="shared" si="466"/>
        <v>-0.99890188557975168</v>
      </c>
      <c r="N941" s="38">
        <f t="shared" si="481"/>
        <v>3.3250000000000002</v>
      </c>
    </row>
    <row r="942" spans="1:14">
      <c r="A942">
        <v>941</v>
      </c>
      <c r="B942" s="3">
        <v>-5.4600000000000003E-2</v>
      </c>
      <c r="G942" s="29">
        <f t="shared" ref="G942:H942" si="511">G941+2.1217077549548</f>
        <v>1994.9872897800205</v>
      </c>
      <c r="H942" s="29">
        <f t="shared" si="511"/>
        <v>1996.0481436574978</v>
      </c>
      <c r="I942" s="29"/>
      <c r="J942" s="29"/>
      <c r="K942" s="49"/>
      <c r="L942" s="30"/>
      <c r="M942" s="38">
        <f t="shared" si="466"/>
        <v>-0.73508794982892456</v>
      </c>
      <c r="N942" s="38">
        <f t="shared" si="481"/>
        <v>3.3250000000000002</v>
      </c>
    </row>
    <row r="943" spans="1:14">
      <c r="A943">
        <v>942</v>
      </c>
      <c r="B943" s="3">
        <v>-0.2127</v>
      </c>
      <c r="G943" s="29">
        <f t="shared" ref="G943:H943" si="512">G942+2.1217077549548</f>
        <v>1997.1089975349753</v>
      </c>
      <c r="H943" s="29">
        <f t="shared" si="512"/>
        <v>1998.1698514124525</v>
      </c>
      <c r="I943" s="29"/>
      <c r="J943" s="29"/>
      <c r="K943" s="49"/>
      <c r="L943" s="30"/>
      <c r="M943" s="38">
        <f t="shared" si="466"/>
        <v>-0.12731819276060616</v>
      </c>
      <c r="N943" s="38">
        <f t="shared" si="481"/>
        <v>3.3250000000000002</v>
      </c>
    </row>
    <row r="944" spans="1:14">
      <c r="A944">
        <v>943</v>
      </c>
      <c r="B944" s="3">
        <v>-0.34420000000000001</v>
      </c>
      <c r="G944" s="29">
        <f t="shared" ref="G944:H944" si="513">G943+2.1217077549548</f>
        <v>1999.23070528993</v>
      </c>
      <c r="H944" s="29">
        <f t="shared" si="513"/>
        <v>2000.2915591674073</v>
      </c>
      <c r="I944" s="29"/>
      <c r="J944" s="29"/>
      <c r="K944" s="49"/>
      <c r="L944" s="30"/>
      <c r="M944" s="38">
        <f t="shared" si="466"/>
        <v>0.54002516168449488</v>
      </c>
      <c r="N944" s="38">
        <f t="shared" si="481"/>
        <v>3.3250000000000002</v>
      </c>
    </row>
    <row r="945" spans="1:14">
      <c r="A945">
        <v>944</v>
      </c>
      <c r="B945" s="3">
        <v>-0.38569999999999999</v>
      </c>
      <c r="G945" s="29">
        <f t="shared" ref="G945:H945" si="514">G944+2.1217077549548</f>
        <v>2001.3524130448848</v>
      </c>
      <c r="H945" s="29">
        <f t="shared" si="514"/>
        <v>2002.413266922362</v>
      </c>
      <c r="I945" s="29"/>
      <c r="J945" s="29"/>
      <c r="K945" s="49"/>
      <c r="L945" s="30"/>
      <c r="M945" s="38">
        <f t="shared" si="466"/>
        <v>0.95468474126628977</v>
      </c>
      <c r="N945" s="38">
        <f t="shared" si="481"/>
        <v>3.3250000000000002</v>
      </c>
    </row>
    <row r="946" spans="1:14">
      <c r="A946">
        <v>945</v>
      </c>
      <c r="B946" s="3">
        <v>-0.33210000000000001</v>
      </c>
      <c r="G946" s="29">
        <f t="shared" ref="G946:H946" si="515">G945+2.1217077549548</f>
        <v>2003.4741207998395</v>
      </c>
      <c r="H946" s="29">
        <f t="shared" si="515"/>
        <v>2004.5349746773168</v>
      </c>
      <c r="I946" s="29"/>
      <c r="J946" s="29"/>
      <c r="K946" s="49"/>
      <c r="L946" s="30"/>
      <c r="M946" s="38">
        <f t="shared" si="466"/>
        <v>0.92263672027056987</v>
      </c>
      <c r="N946" s="38">
        <f t="shared" si="481"/>
        <v>3.3250000000000002</v>
      </c>
    </row>
    <row r="947" spans="1:14">
      <c r="A947">
        <v>946</v>
      </c>
      <c r="B947" s="3">
        <v>-0.2823</v>
      </c>
      <c r="G947" s="29">
        <f t="shared" ref="G947:H947" si="516">G946+2.1217077549548</f>
        <v>2005.5958285547943</v>
      </c>
      <c r="H947" s="29">
        <f t="shared" si="516"/>
        <v>2006.6566824322715</v>
      </c>
      <c r="I947" s="29"/>
      <c r="J947" s="29"/>
      <c r="K947" s="49"/>
      <c r="L947" s="30"/>
      <c r="M947" s="38">
        <f t="shared" si="466"/>
        <v>0.4588767238953107</v>
      </c>
      <c r="N947" s="38">
        <f t="shared" si="481"/>
        <v>3.3250000000000002</v>
      </c>
    </row>
    <row r="948" spans="1:14">
      <c r="A948">
        <v>947</v>
      </c>
      <c r="B948" s="3">
        <v>-0.2954</v>
      </c>
      <c r="G948" s="29">
        <f t="shared" ref="G948:H948" si="517">G947+2.1217077549548</f>
        <v>2007.717536309749</v>
      </c>
      <c r="H948" s="29">
        <f t="shared" si="517"/>
        <v>2008.7783901872263</v>
      </c>
      <c r="I948" s="29"/>
      <c r="J948" s="29"/>
      <c r="K948" s="49"/>
      <c r="L948" s="30"/>
      <c r="M948" s="38">
        <f t="shared" si="466"/>
        <v>-0.21959679143727015</v>
      </c>
      <c r="N948" s="38">
        <f t="shared" si="481"/>
        <v>3.3250000000000002</v>
      </c>
    </row>
    <row r="949" spans="1:14">
      <c r="A949">
        <v>948</v>
      </c>
      <c r="B949" s="3">
        <v>-0.30230000000000001</v>
      </c>
      <c r="G949" s="29">
        <f t="shared" ref="G949:H949" si="518">G948+2.1217077549548</f>
        <v>2009.8392440647037</v>
      </c>
      <c r="H949" s="29">
        <f t="shared" si="518"/>
        <v>2010.900097942181</v>
      </c>
      <c r="I949" s="29"/>
      <c r="J949" s="29"/>
      <c r="K949" s="49"/>
      <c r="L949" s="30"/>
    </row>
    <row r="950" spans="1:14">
      <c r="A950">
        <v>949</v>
      </c>
      <c r="B950" s="3">
        <v>-0.26340000000000002</v>
      </c>
      <c r="G950" s="29">
        <f t="shared" ref="G950:H950" si="519">G949+2.1217077549548</f>
        <v>2011.9609518196585</v>
      </c>
      <c r="H950" s="29">
        <f t="shared" si="519"/>
        <v>2013.0218056971357</v>
      </c>
      <c r="I950" s="29"/>
      <c r="J950" s="29"/>
      <c r="K950" s="49"/>
      <c r="L950" s="30"/>
    </row>
    <row r="951" spans="1:14">
      <c r="A951">
        <v>950</v>
      </c>
      <c r="B951" s="3">
        <v>-0.22189999999999999</v>
      </c>
      <c r="G951" s="29">
        <f t="shared" ref="G951:H951" si="520">G950+2.1217077549548</f>
        <v>2014.0826595746132</v>
      </c>
      <c r="H951" s="29">
        <f t="shared" si="520"/>
        <v>2015.1435134520905</v>
      </c>
      <c r="I951" s="29"/>
      <c r="J951" s="29"/>
      <c r="K951" s="49"/>
      <c r="L951" s="30"/>
    </row>
    <row r="952" spans="1:14">
      <c r="A952">
        <v>951</v>
      </c>
      <c r="B952" s="3">
        <v>-0.24959999999999999</v>
      </c>
      <c r="G952" s="29">
        <f t="shared" ref="G952:H952" si="521">G951+2.1217077549548</f>
        <v>2016.204367329568</v>
      </c>
      <c r="H952" s="29">
        <f t="shared" si="521"/>
        <v>2017.2652212070452</v>
      </c>
      <c r="I952" s="29"/>
      <c r="J952" s="29"/>
      <c r="K952" s="49"/>
      <c r="L952" s="30"/>
    </row>
    <row r="953" spans="1:14">
      <c r="A953">
        <v>952</v>
      </c>
      <c r="B953" s="3">
        <v>-0.29980000000000001</v>
      </c>
      <c r="G953" s="29">
        <f t="shared" ref="G953:H953" si="522">G952+2.1217077549548</f>
        <v>2018.3260750845227</v>
      </c>
      <c r="H953" s="29">
        <f t="shared" si="522"/>
        <v>2019.386928962</v>
      </c>
      <c r="I953" s="29"/>
      <c r="J953" s="29"/>
      <c r="K953" s="49"/>
      <c r="L953" s="30"/>
    </row>
    <row r="954" spans="1:14">
      <c r="A954">
        <v>953</v>
      </c>
      <c r="B954" s="3">
        <v>-0.3085</v>
      </c>
      <c r="G954" s="29">
        <f t="shared" ref="G954:H954" si="523">G953+2.1217077549548</f>
        <v>2020.4477828394774</v>
      </c>
      <c r="H954" s="29">
        <f t="shared" si="523"/>
        <v>2021.5086367169547</v>
      </c>
      <c r="I954" s="29"/>
      <c r="J954" s="29"/>
      <c r="K954" s="49"/>
      <c r="L954" s="30"/>
    </row>
    <row r="955" spans="1:14">
      <c r="A955">
        <v>954</v>
      </c>
      <c r="B955" s="3">
        <v>-0.33179999999999998</v>
      </c>
      <c r="G955" s="29">
        <f t="shared" ref="G955:H955" si="524">G954+2.1217077549548</f>
        <v>2022.5694905944322</v>
      </c>
      <c r="H955" s="29">
        <f t="shared" si="524"/>
        <v>2023.6303444719094</v>
      </c>
      <c r="I955" s="29"/>
      <c r="J955" s="29"/>
      <c r="K955" s="49"/>
      <c r="L955" s="30"/>
    </row>
    <row r="956" spans="1:14">
      <c r="A956">
        <v>955</v>
      </c>
      <c r="B956" s="3">
        <v>-0.36320000000000002</v>
      </c>
      <c r="G956" s="29">
        <f t="shared" ref="G956:H956" si="525">G955+2.1217077549548</f>
        <v>2024.6911983493869</v>
      </c>
      <c r="H956" s="29">
        <f t="shared" si="525"/>
        <v>2025.7520522268642</v>
      </c>
      <c r="I956" s="29"/>
      <c r="J956" s="29"/>
      <c r="K956" s="49"/>
      <c r="L956" s="30"/>
    </row>
    <row r="957" spans="1:14">
      <c r="A957">
        <v>956</v>
      </c>
      <c r="B957" s="3">
        <v>-0.41310000000000002</v>
      </c>
      <c r="G957" s="29">
        <f t="shared" ref="G957:H957" si="526">G956+2.1217077549548</f>
        <v>2026.8129061043417</v>
      </c>
      <c r="H957" s="29">
        <f t="shared" si="526"/>
        <v>2027.8737599818189</v>
      </c>
      <c r="I957" s="29"/>
      <c r="J957" s="29"/>
      <c r="K957" s="49"/>
      <c r="L957" s="30"/>
    </row>
    <row r="958" spans="1:14">
      <c r="A958">
        <v>957</v>
      </c>
      <c r="B958" s="3">
        <v>-0.4773</v>
      </c>
      <c r="G958" s="29">
        <f t="shared" ref="G958:H958" si="527">G957+2.1217077549548</f>
        <v>2028.9346138592964</v>
      </c>
      <c r="H958" s="29">
        <f t="shared" si="527"/>
        <v>2029.9954677367737</v>
      </c>
      <c r="I958" s="29"/>
      <c r="J958" s="29"/>
      <c r="K958" s="49"/>
      <c r="L958" s="30"/>
    </row>
    <row r="959" spans="1:14">
      <c r="A959">
        <v>958</v>
      </c>
      <c r="B959" s="3">
        <v>-0.36580000000000001</v>
      </c>
      <c r="G959" s="29">
        <f t="shared" ref="G959:H959" si="528">G958+2.1217077549548</f>
        <v>2031.0563216142511</v>
      </c>
      <c r="H959" s="29">
        <f t="shared" si="528"/>
        <v>2032.1171754917284</v>
      </c>
      <c r="I959" s="29"/>
      <c r="J959" s="29"/>
      <c r="K959" s="49"/>
      <c r="L959" s="30"/>
    </row>
    <row r="960" spans="1:14">
      <c r="A960">
        <v>959</v>
      </c>
      <c r="B960" s="3">
        <v>-0.21779999999999999</v>
      </c>
      <c r="G960" s="29">
        <f t="shared" ref="G960:H960" si="529">G959+2.1217077549548</f>
        <v>2033.1780293692059</v>
      </c>
      <c r="H960" s="29">
        <f t="shared" si="529"/>
        <v>2034.2388832466831</v>
      </c>
      <c r="I960" s="29"/>
      <c r="J960" s="29"/>
      <c r="K960" s="49"/>
      <c r="L960" s="30"/>
    </row>
    <row r="961" spans="1:12">
      <c r="A961">
        <v>960</v>
      </c>
      <c r="B961" s="3">
        <v>-0.28470000000000001</v>
      </c>
      <c r="G961" s="29"/>
      <c r="H961" s="29"/>
      <c r="I961" s="29"/>
      <c r="J961" s="29"/>
      <c r="K961" s="49"/>
      <c r="L961" s="30"/>
    </row>
    <row r="962" spans="1:12">
      <c r="A962">
        <v>961</v>
      </c>
      <c r="B962" s="3">
        <v>-0.37730000000000002</v>
      </c>
      <c r="G962" s="29"/>
      <c r="H962" s="29"/>
      <c r="I962" s="29"/>
      <c r="J962" s="29"/>
      <c r="K962" s="49"/>
      <c r="L962" s="30"/>
    </row>
    <row r="963" spans="1:12">
      <c r="A963">
        <v>962</v>
      </c>
      <c r="B963" s="3">
        <v>-0.22969999999999999</v>
      </c>
      <c r="G963" s="29"/>
      <c r="H963" s="29"/>
      <c r="I963" s="29"/>
      <c r="J963" s="29"/>
      <c r="K963" s="49"/>
      <c r="L963" s="30"/>
    </row>
    <row r="964" spans="1:12">
      <c r="A964">
        <v>963</v>
      </c>
      <c r="B964" s="3">
        <v>-6.88E-2</v>
      </c>
      <c r="G964" s="29"/>
      <c r="H964" s="29"/>
      <c r="I964" s="29"/>
      <c r="J964" s="29"/>
      <c r="K964" s="49"/>
      <c r="L964" s="30"/>
    </row>
    <row r="965" spans="1:12">
      <c r="A965">
        <v>964</v>
      </c>
      <c r="B965" s="3">
        <v>1.17E-2</v>
      </c>
      <c r="G965" s="29"/>
      <c r="H965" s="29"/>
      <c r="I965" s="29"/>
      <c r="J965" s="29"/>
      <c r="K965" s="49"/>
      <c r="L965" s="30"/>
    </row>
    <row r="966" spans="1:12">
      <c r="A966">
        <v>965</v>
      </c>
      <c r="B966" s="3">
        <v>5.7599999999999998E-2</v>
      </c>
      <c r="G966" s="29"/>
      <c r="H966" s="29"/>
      <c r="I966" s="29"/>
      <c r="J966" s="29"/>
      <c r="K966" s="49"/>
      <c r="L966" s="30"/>
    </row>
    <row r="967" spans="1:12">
      <c r="A967">
        <v>966</v>
      </c>
      <c r="B967" s="3">
        <v>-5.0900000000000001E-2</v>
      </c>
      <c r="G967" s="29"/>
      <c r="H967" s="29"/>
      <c r="I967" s="29"/>
      <c r="J967" s="29"/>
      <c r="K967" s="49"/>
      <c r="L967" s="30"/>
    </row>
    <row r="968" spans="1:12">
      <c r="A968">
        <v>967</v>
      </c>
      <c r="B968" s="3">
        <v>-0.20530000000000001</v>
      </c>
      <c r="G968" s="29"/>
      <c r="H968" s="29"/>
      <c r="I968" s="29"/>
      <c r="J968" s="29"/>
      <c r="K968" s="49"/>
      <c r="L968" s="30"/>
    </row>
    <row r="969" spans="1:12">
      <c r="A969">
        <v>968</v>
      </c>
      <c r="B969" s="3">
        <v>-0.20369999999999999</v>
      </c>
      <c r="G969" s="29"/>
      <c r="H969" s="29"/>
      <c r="I969" s="29"/>
      <c r="J969" s="29"/>
      <c r="K969" s="49"/>
      <c r="L969" s="30"/>
    </row>
    <row r="970" spans="1:12">
      <c r="A970">
        <v>969</v>
      </c>
      <c r="B970" s="3">
        <v>-0.15790000000000001</v>
      </c>
      <c r="G970" s="29"/>
      <c r="H970" s="29"/>
      <c r="I970" s="29"/>
      <c r="J970" s="29"/>
      <c r="K970" s="49"/>
      <c r="L970" s="30"/>
    </row>
    <row r="971" spans="1:12">
      <c r="A971">
        <v>970</v>
      </c>
      <c r="B971" s="3">
        <v>-0.1229</v>
      </c>
      <c r="G971" s="29"/>
      <c r="H971" s="29"/>
      <c r="I971" s="29"/>
      <c r="J971" s="29"/>
      <c r="K971" s="49"/>
      <c r="L971" s="30"/>
    </row>
    <row r="972" spans="1:12">
      <c r="A972">
        <v>971</v>
      </c>
      <c r="B972" s="3">
        <v>-0.21909999999999999</v>
      </c>
      <c r="G972" s="29"/>
      <c r="H972" s="29"/>
      <c r="I972" s="29"/>
      <c r="J972" s="29"/>
      <c r="K972" s="49"/>
      <c r="L972" s="30"/>
    </row>
    <row r="973" spans="1:12">
      <c r="A973">
        <v>972</v>
      </c>
      <c r="B973" s="3">
        <v>-0.31490000000000001</v>
      </c>
      <c r="G973" s="29"/>
      <c r="H973" s="29"/>
      <c r="I973" s="29"/>
      <c r="J973" s="29"/>
      <c r="K973" s="49"/>
      <c r="L973" s="30"/>
    </row>
    <row r="974" spans="1:12">
      <c r="A974">
        <v>973</v>
      </c>
      <c r="B974" s="3">
        <v>-0.2296</v>
      </c>
      <c r="G974" s="29"/>
      <c r="H974" s="29"/>
      <c r="I974" s="29"/>
      <c r="J974" s="29"/>
      <c r="K974" s="49"/>
      <c r="L974" s="30"/>
    </row>
    <row r="975" spans="1:12">
      <c r="A975">
        <v>974</v>
      </c>
      <c r="B975" s="3">
        <v>-0.15379999999999999</v>
      </c>
      <c r="G975" s="29"/>
      <c r="H975" s="29"/>
      <c r="I975" s="29"/>
      <c r="J975" s="29"/>
      <c r="K975" s="49"/>
      <c r="L975" s="30"/>
    </row>
    <row r="976" spans="1:12">
      <c r="A976">
        <v>975</v>
      </c>
      <c r="B976" s="3">
        <v>-0.1837</v>
      </c>
      <c r="G976" s="29"/>
      <c r="H976" s="29"/>
      <c r="I976" s="29"/>
      <c r="J976" s="29"/>
      <c r="K976" s="49"/>
      <c r="L976" s="30"/>
    </row>
    <row r="977" spans="1:12">
      <c r="A977">
        <v>976</v>
      </c>
      <c r="B977" s="3">
        <v>-0.12529999999999999</v>
      </c>
      <c r="G977" s="29"/>
      <c r="H977" s="29"/>
      <c r="I977" s="29"/>
      <c r="J977" s="29"/>
      <c r="K977" s="49"/>
      <c r="L977" s="30"/>
    </row>
    <row r="978" spans="1:12">
      <c r="A978">
        <v>977</v>
      </c>
      <c r="B978" s="3">
        <v>3.0499999999999999E-2</v>
      </c>
      <c r="G978" s="29"/>
      <c r="H978" s="29"/>
      <c r="I978" s="29"/>
      <c r="J978" s="29"/>
      <c r="K978" s="49"/>
      <c r="L978" s="30"/>
    </row>
    <row r="979" spans="1:12">
      <c r="A979">
        <v>978</v>
      </c>
      <c r="B979" s="3">
        <v>4.8999999999999998E-3</v>
      </c>
      <c r="G979" s="29"/>
      <c r="H979" s="29"/>
      <c r="I979" s="29"/>
      <c r="J979" s="29"/>
      <c r="K979" s="49"/>
      <c r="L979" s="30"/>
    </row>
    <row r="980" spans="1:12">
      <c r="A980">
        <v>979</v>
      </c>
      <c r="B980" s="3">
        <v>-0.21310000000000001</v>
      </c>
      <c r="G980" s="29"/>
      <c r="H980" s="29"/>
      <c r="I980" s="29"/>
      <c r="J980" s="29"/>
      <c r="K980" s="49"/>
      <c r="L980" s="30"/>
    </row>
    <row r="981" spans="1:12">
      <c r="A981">
        <v>980</v>
      </c>
      <c r="B981" s="3">
        <v>-0.32679999999999998</v>
      </c>
      <c r="G981" s="29"/>
      <c r="H981" s="29"/>
      <c r="I981" s="29"/>
      <c r="J981" s="29"/>
      <c r="K981" s="49"/>
      <c r="L981" s="30"/>
    </row>
    <row r="982" spans="1:12">
      <c r="A982">
        <v>981</v>
      </c>
      <c r="B982" s="3">
        <v>-0.23710000000000001</v>
      </c>
      <c r="G982" s="29"/>
      <c r="H982" s="29"/>
      <c r="I982" s="29"/>
      <c r="J982" s="29"/>
      <c r="K982" s="49"/>
      <c r="L982" s="30"/>
    </row>
    <row r="983" spans="1:12">
      <c r="A983">
        <v>982</v>
      </c>
      <c r="B983" s="3">
        <v>-7.2999999999999995E-2</v>
      </c>
      <c r="G983" s="29"/>
      <c r="H983" s="29"/>
      <c r="I983" s="29"/>
      <c r="J983" s="29"/>
      <c r="K983" s="49"/>
      <c r="L983" s="30"/>
    </row>
    <row r="984" spans="1:12">
      <c r="A984">
        <v>983</v>
      </c>
      <c r="B984" s="3">
        <v>-7.6600000000000001E-2</v>
      </c>
      <c r="G984" s="29"/>
      <c r="H984" s="29"/>
      <c r="I984" s="29"/>
      <c r="J984" s="29"/>
      <c r="K984" s="49"/>
      <c r="L984" s="30"/>
    </row>
    <row r="985" spans="1:12">
      <c r="A985">
        <v>984</v>
      </c>
      <c r="B985" s="3">
        <v>-0.1143</v>
      </c>
      <c r="G985" s="29"/>
      <c r="H985" s="29"/>
      <c r="I985" s="29"/>
      <c r="J985" s="29"/>
      <c r="K985" s="49"/>
      <c r="L985" s="30"/>
    </row>
    <row r="986" spans="1:12">
      <c r="A986">
        <v>985</v>
      </c>
      <c r="B986" s="3">
        <v>-1.9900000000000001E-2</v>
      </c>
      <c r="G986" s="29"/>
      <c r="H986" s="29"/>
      <c r="I986" s="29"/>
      <c r="J986" s="29"/>
      <c r="K986" s="49"/>
      <c r="L986" s="30"/>
    </row>
    <row r="987" spans="1:12">
      <c r="A987">
        <v>986</v>
      </c>
      <c r="B987" s="3">
        <v>7.7799999999999994E-2</v>
      </c>
      <c r="G987" s="29"/>
      <c r="H987" s="29"/>
      <c r="I987" s="29"/>
      <c r="J987" s="29"/>
      <c r="K987" s="49"/>
      <c r="L987" s="30"/>
    </row>
    <row r="988" spans="1:12">
      <c r="A988">
        <v>987</v>
      </c>
      <c r="B988" s="3">
        <v>0.1134</v>
      </c>
      <c r="G988" s="29"/>
      <c r="H988" s="29"/>
      <c r="I988" s="29"/>
      <c r="J988" s="29"/>
      <c r="K988" s="49"/>
      <c r="L988" s="30"/>
    </row>
    <row r="989" spans="1:12">
      <c r="A989">
        <v>988</v>
      </c>
      <c r="B989" s="3">
        <v>0.14199999999999999</v>
      </c>
      <c r="G989" s="29"/>
      <c r="H989" s="29"/>
      <c r="I989" s="29"/>
      <c r="J989" s="29"/>
      <c r="K989" s="49"/>
      <c r="L989" s="30"/>
    </row>
    <row r="990" spans="1:12">
      <c r="A990">
        <v>989</v>
      </c>
      <c r="B990" s="3">
        <v>0.1976</v>
      </c>
      <c r="G990" s="29"/>
      <c r="H990" s="29"/>
      <c r="I990" s="29"/>
      <c r="J990" s="29"/>
      <c r="K990" s="49"/>
      <c r="L990" s="30"/>
    </row>
    <row r="991" spans="1:12">
      <c r="A991">
        <v>990</v>
      </c>
      <c r="B991" s="3">
        <v>0.2074</v>
      </c>
      <c r="G991" s="29"/>
      <c r="H991" s="29"/>
      <c r="I991" s="29"/>
      <c r="J991" s="29"/>
      <c r="K991" s="49"/>
      <c r="L991" s="30"/>
    </row>
    <row r="992" spans="1:12">
      <c r="A992">
        <v>991</v>
      </c>
      <c r="B992" s="3">
        <v>0.16520000000000001</v>
      </c>
      <c r="G992" s="29"/>
      <c r="H992" s="29"/>
      <c r="I992" s="29"/>
      <c r="J992" s="29"/>
      <c r="K992" s="49"/>
      <c r="L992" s="30"/>
    </row>
    <row r="993" spans="1:12">
      <c r="A993">
        <v>992</v>
      </c>
      <c r="B993" s="3">
        <v>0.14269999999999999</v>
      </c>
      <c r="G993" s="29"/>
      <c r="H993" s="29"/>
      <c r="I993" s="29"/>
      <c r="J993" s="29"/>
      <c r="K993" s="49"/>
      <c r="L993" s="30"/>
    </row>
    <row r="994" spans="1:12">
      <c r="A994">
        <v>993</v>
      </c>
      <c r="B994" s="3">
        <v>6.6400000000000001E-2</v>
      </c>
      <c r="G994" s="29"/>
      <c r="H994" s="29"/>
      <c r="I994" s="29"/>
      <c r="J994" s="29"/>
      <c r="K994" s="49"/>
      <c r="L994" s="30"/>
    </row>
    <row r="995" spans="1:12">
      <c r="A995">
        <v>994</v>
      </c>
      <c r="B995" s="3">
        <v>-0.16950000000000001</v>
      </c>
      <c r="G995" s="29"/>
      <c r="H995" s="29"/>
      <c r="I995" s="29"/>
      <c r="J995" s="29"/>
      <c r="K995" s="49"/>
      <c r="L995" s="30"/>
    </row>
    <row r="996" spans="1:12">
      <c r="A996">
        <v>995</v>
      </c>
      <c r="B996" s="3">
        <v>-0.31359999999999999</v>
      </c>
      <c r="G996" s="29"/>
      <c r="H996" s="29"/>
      <c r="I996" s="29"/>
      <c r="J996" s="29"/>
      <c r="K996" s="49"/>
      <c r="L996" s="30"/>
    </row>
    <row r="997" spans="1:12">
      <c r="A997">
        <v>996</v>
      </c>
      <c r="B997" s="3">
        <v>-0.15770000000000001</v>
      </c>
      <c r="G997" s="29"/>
      <c r="H997" s="29"/>
      <c r="I997" s="29"/>
      <c r="J997" s="29"/>
      <c r="K997" s="49"/>
      <c r="L997" s="30"/>
    </row>
    <row r="998" spans="1:12">
      <c r="A998">
        <v>997</v>
      </c>
      <c r="B998" s="3">
        <v>-3.1899999999999998E-2</v>
      </c>
      <c r="G998" s="29"/>
      <c r="H998" s="29"/>
      <c r="I998" s="29"/>
      <c r="J998" s="29"/>
      <c r="K998" s="49"/>
      <c r="L998" s="30"/>
    </row>
    <row r="999" spans="1:12">
      <c r="A999">
        <v>998</v>
      </c>
      <c r="B999" s="3">
        <v>-1.52E-2</v>
      </c>
      <c r="G999" s="29"/>
      <c r="H999" s="29"/>
      <c r="I999" s="29"/>
      <c r="J999" s="29"/>
      <c r="K999" s="49"/>
      <c r="L999" s="30"/>
    </row>
    <row r="1000" spans="1:12">
      <c r="A1000">
        <v>999</v>
      </c>
      <c r="B1000" s="3">
        <v>1.67E-2</v>
      </c>
      <c r="G1000" s="29"/>
      <c r="H1000" s="29"/>
      <c r="I1000" s="29"/>
      <c r="J1000" s="29"/>
      <c r="K1000" s="49"/>
      <c r="L1000" s="30"/>
    </row>
    <row r="1001" spans="1:12">
      <c r="A1001">
        <v>1000</v>
      </c>
      <c r="B1001" s="3">
        <v>-2.5600000000000001E-2</v>
      </c>
      <c r="G1001" s="29"/>
      <c r="H1001" s="29"/>
      <c r="I1001" s="29"/>
      <c r="J1001" s="29"/>
      <c r="K1001" s="49"/>
      <c r="L1001" s="30"/>
    </row>
    <row r="1002" spans="1:12">
      <c r="A1002">
        <v>1001</v>
      </c>
      <c r="B1002" s="3">
        <v>-0.1134</v>
      </c>
      <c r="G1002" s="29"/>
      <c r="H1002" s="29"/>
      <c r="I1002" s="29"/>
      <c r="J1002" s="29"/>
      <c r="K1002" s="49"/>
      <c r="L1002" s="30"/>
    </row>
    <row r="1003" spans="1:12">
      <c r="A1003">
        <v>1002</v>
      </c>
      <c r="B1003" s="3">
        <v>-0.10979999999999999</v>
      </c>
      <c r="G1003" s="29"/>
      <c r="H1003" s="29"/>
      <c r="I1003" s="29"/>
      <c r="J1003" s="29"/>
      <c r="K1003" s="49"/>
      <c r="L1003" s="30"/>
    </row>
    <row r="1004" spans="1:12">
      <c r="A1004">
        <v>1003</v>
      </c>
      <c r="B1004" s="3">
        <v>-7.4800000000000005E-2</v>
      </c>
      <c r="G1004" s="29"/>
      <c r="H1004" s="29"/>
      <c r="I1004" s="29"/>
      <c r="J1004" s="29"/>
      <c r="K1004" s="49"/>
      <c r="L1004" s="30"/>
    </row>
    <row r="1005" spans="1:12">
      <c r="A1005">
        <v>1004</v>
      </c>
      <c r="B1005" s="3">
        <v>-0.14249999999999999</v>
      </c>
      <c r="G1005" s="29"/>
      <c r="H1005" s="29"/>
      <c r="I1005" s="29"/>
      <c r="J1005" s="29"/>
      <c r="K1005" s="49"/>
      <c r="L1005" s="30"/>
    </row>
    <row r="1006" spans="1:12">
      <c r="A1006">
        <v>1005</v>
      </c>
      <c r="B1006" s="3">
        <v>-0.25490000000000002</v>
      </c>
      <c r="G1006" s="29"/>
      <c r="H1006" s="29"/>
      <c r="I1006" s="29"/>
      <c r="J1006" s="29"/>
      <c r="K1006" s="49"/>
      <c r="L1006" s="30"/>
    </row>
    <row r="1007" spans="1:12">
      <c r="A1007">
        <v>1006</v>
      </c>
      <c r="B1007" s="3">
        <v>-0.1182</v>
      </c>
      <c r="G1007" s="29"/>
      <c r="H1007" s="29"/>
      <c r="I1007" s="29"/>
      <c r="J1007" s="29"/>
      <c r="K1007" s="49"/>
      <c r="L1007" s="30"/>
    </row>
    <row r="1008" spans="1:12">
      <c r="A1008">
        <v>1007</v>
      </c>
      <c r="B1008" s="3">
        <v>0.1038</v>
      </c>
      <c r="G1008" s="29"/>
      <c r="H1008" s="29"/>
      <c r="I1008" s="29"/>
      <c r="J1008" s="29"/>
      <c r="K1008" s="49"/>
      <c r="L1008" s="30"/>
    </row>
    <row r="1009" spans="1:12">
      <c r="A1009">
        <v>1008</v>
      </c>
      <c r="B1009" s="3">
        <v>9.2299999999999993E-2</v>
      </c>
      <c r="G1009" s="29"/>
      <c r="H1009" s="29"/>
      <c r="I1009" s="29"/>
      <c r="J1009" s="29"/>
      <c r="K1009" s="49"/>
      <c r="L1009" s="30"/>
    </row>
    <row r="1010" spans="1:12">
      <c r="A1010">
        <v>1009</v>
      </c>
      <c r="B1010" s="3">
        <v>-1.5100000000000001E-2</v>
      </c>
      <c r="G1010" s="29"/>
      <c r="H1010" s="29"/>
      <c r="I1010" s="29"/>
      <c r="J1010" s="29"/>
      <c r="K1010" s="49"/>
      <c r="L1010" s="30"/>
    </row>
    <row r="1011" spans="1:12">
      <c r="A1011">
        <v>1010</v>
      </c>
      <c r="B1011" s="3">
        <v>-3.44E-2</v>
      </c>
      <c r="G1011" s="29"/>
      <c r="H1011" s="29"/>
      <c r="I1011" s="29"/>
      <c r="J1011" s="29"/>
      <c r="K1011" s="49"/>
      <c r="L1011" s="30"/>
    </row>
    <row r="1012" spans="1:12">
      <c r="A1012">
        <v>1011</v>
      </c>
      <c r="B1012" s="3">
        <v>1.2500000000000001E-2</v>
      </c>
      <c r="G1012" s="29"/>
      <c r="H1012" s="29"/>
      <c r="I1012" s="29"/>
      <c r="J1012" s="29"/>
      <c r="K1012" s="49"/>
      <c r="L1012" s="30"/>
    </row>
    <row r="1013" spans="1:12">
      <c r="A1013">
        <v>1012</v>
      </c>
      <c r="B1013" s="3">
        <v>2.5999999999999999E-3</v>
      </c>
      <c r="G1013" s="29"/>
      <c r="H1013" s="29"/>
      <c r="I1013" s="29"/>
      <c r="J1013" s="29"/>
      <c r="K1013" s="49"/>
      <c r="L1013" s="30"/>
    </row>
    <row r="1014" spans="1:12">
      <c r="A1014">
        <v>1013</v>
      </c>
      <c r="B1014" s="3">
        <v>-7.7600000000000002E-2</v>
      </c>
      <c r="G1014" s="29"/>
      <c r="H1014" s="29"/>
      <c r="I1014" s="29"/>
      <c r="J1014" s="29"/>
      <c r="K1014" s="49"/>
      <c r="L1014" s="30"/>
    </row>
    <row r="1015" spans="1:12">
      <c r="A1015">
        <v>1014</v>
      </c>
      <c r="B1015" s="3">
        <v>-7.5600000000000001E-2</v>
      </c>
      <c r="G1015" s="29"/>
      <c r="H1015" s="29"/>
      <c r="I1015" s="29"/>
      <c r="J1015" s="29"/>
      <c r="K1015" s="49"/>
      <c r="L1015" s="30"/>
    </row>
    <row r="1016" spans="1:12">
      <c r="A1016">
        <v>1015</v>
      </c>
      <c r="B1016" s="3">
        <v>9.0499999999999997E-2</v>
      </c>
      <c r="G1016" s="29"/>
      <c r="H1016" s="29"/>
      <c r="I1016" s="29"/>
      <c r="J1016" s="29"/>
      <c r="K1016" s="49"/>
      <c r="L1016" s="30"/>
    </row>
    <row r="1017" spans="1:12">
      <c r="A1017">
        <v>1016</v>
      </c>
      <c r="B1017" s="3">
        <v>0.2681</v>
      </c>
      <c r="G1017" s="29"/>
      <c r="H1017" s="29"/>
      <c r="I1017" s="29"/>
      <c r="J1017" s="29"/>
      <c r="K1017" s="49"/>
      <c r="L1017" s="30"/>
    </row>
    <row r="1018" spans="1:12">
      <c r="A1018">
        <v>1017</v>
      </c>
      <c r="B1018" s="3">
        <v>0.29849999999999999</v>
      </c>
      <c r="G1018" s="29"/>
      <c r="H1018" s="29"/>
      <c r="I1018" s="29"/>
      <c r="J1018" s="29"/>
      <c r="K1018" s="49"/>
      <c r="L1018" s="30"/>
    </row>
    <row r="1019" spans="1:12">
      <c r="A1019">
        <v>1018</v>
      </c>
      <c r="B1019" s="3">
        <v>0.19220000000000001</v>
      </c>
      <c r="G1019" s="29"/>
      <c r="H1019" s="29"/>
      <c r="I1019" s="29"/>
      <c r="J1019" s="29"/>
      <c r="K1019" s="49"/>
      <c r="L1019" s="30"/>
    </row>
    <row r="1020" spans="1:12">
      <c r="A1020">
        <v>1019</v>
      </c>
      <c r="B1020" s="3">
        <v>0.1087</v>
      </c>
    </row>
    <row r="1021" spans="1:12">
      <c r="A1021">
        <v>1020</v>
      </c>
      <c r="B1021" s="3">
        <v>6.6799999999999998E-2</v>
      </c>
    </row>
    <row r="1022" spans="1:12">
      <c r="A1022">
        <v>1021</v>
      </c>
      <c r="B1022" s="3">
        <v>-5.7299999999999997E-2</v>
      </c>
    </row>
    <row r="1023" spans="1:12">
      <c r="A1023">
        <v>1022</v>
      </c>
      <c r="B1023" s="3">
        <v>-7.7399999999999997E-2</v>
      </c>
    </row>
    <row r="1024" spans="1:12">
      <c r="A1024">
        <v>1023</v>
      </c>
      <c r="B1024" s="3">
        <v>7.9500000000000001E-2</v>
      </c>
    </row>
    <row r="1025" spans="1:2">
      <c r="A1025">
        <v>1024</v>
      </c>
      <c r="B1025" s="3">
        <v>0.1103</v>
      </c>
    </row>
    <row r="1026" spans="1:2">
      <c r="A1026">
        <v>1025</v>
      </c>
      <c r="B1026" s="3">
        <v>-2.7199999999999998E-2</v>
      </c>
    </row>
    <row r="1027" spans="1:2">
      <c r="A1027">
        <v>1026</v>
      </c>
      <c r="B1027" s="3">
        <v>-8.5099999999999995E-2</v>
      </c>
    </row>
    <row r="1028" spans="1:2">
      <c r="A1028">
        <v>1027</v>
      </c>
      <c r="B1028" s="3">
        <v>-1.1000000000000001E-3</v>
      </c>
    </row>
    <row r="1029" spans="1:2">
      <c r="A1029">
        <v>1028</v>
      </c>
      <c r="B1029" s="3">
        <v>7.6200000000000004E-2</v>
      </c>
    </row>
    <row r="1030" spans="1:2">
      <c r="A1030">
        <v>1029</v>
      </c>
      <c r="B1030" s="3">
        <v>8.9300000000000004E-2</v>
      </c>
    </row>
    <row r="1031" spans="1:2">
      <c r="A1031">
        <v>1030</v>
      </c>
      <c r="B1031" s="3">
        <v>9.7199999999999995E-2</v>
      </c>
    </row>
    <row r="1032" spans="1:2">
      <c r="A1032">
        <v>1031</v>
      </c>
      <c r="B1032" s="3">
        <v>6.3600000000000004E-2</v>
      </c>
    </row>
    <row r="1033" spans="1:2">
      <c r="A1033">
        <v>1032</v>
      </c>
      <c r="B1033" s="3">
        <v>-4.99E-2</v>
      </c>
    </row>
    <row r="1034" spans="1:2">
      <c r="A1034">
        <v>1033</v>
      </c>
      <c r="B1034" s="3">
        <v>-0.12989999999999999</v>
      </c>
    </row>
    <row r="1035" spans="1:2">
      <c r="A1035">
        <v>1034</v>
      </c>
      <c r="B1035" s="3">
        <v>-0.15770000000000001</v>
      </c>
    </row>
    <row r="1036" spans="1:2">
      <c r="A1036">
        <v>1035</v>
      </c>
      <c r="B1036" s="3">
        <v>-0.20180000000000001</v>
      </c>
    </row>
    <row r="1037" spans="1:2">
      <c r="A1037">
        <v>1036</v>
      </c>
      <c r="B1037" s="3">
        <v>-0.16769999999999999</v>
      </c>
    </row>
    <row r="1038" spans="1:2">
      <c r="A1038">
        <v>1037</v>
      </c>
      <c r="B1038" s="3">
        <v>-8.0100000000000005E-2</v>
      </c>
    </row>
    <row r="1039" spans="1:2">
      <c r="A1039">
        <v>1038</v>
      </c>
      <c r="B1039" s="3">
        <v>-4.1000000000000002E-2</v>
      </c>
    </row>
    <row r="1040" spans="1:2">
      <c r="A1040">
        <v>1039</v>
      </c>
      <c r="B1040" s="3">
        <v>-4.4200000000000003E-2</v>
      </c>
    </row>
    <row r="1041" spans="1:2">
      <c r="A1041">
        <v>1040</v>
      </c>
      <c r="B1041" s="3">
        <v>1.24E-2</v>
      </c>
    </row>
    <row r="1042" spans="1:2">
      <c r="A1042">
        <v>1041</v>
      </c>
      <c r="B1042" s="3">
        <v>8.1100000000000005E-2</v>
      </c>
    </row>
    <row r="1043" spans="1:2">
      <c r="A1043">
        <v>1042</v>
      </c>
      <c r="B1043" s="3">
        <v>-2.1999999999999999E-2</v>
      </c>
    </row>
    <row r="1044" spans="1:2">
      <c r="A1044">
        <v>1043</v>
      </c>
      <c r="B1044" s="3">
        <v>-0.23380000000000001</v>
      </c>
    </row>
    <row r="1045" spans="1:2">
      <c r="A1045">
        <v>1044</v>
      </c>
      <c r="B1045" s="3">
        <v>-0.27500000000000002</v>
      </c>
    </row>
    <row r="1046" spans="1:2">
      <c r="A1046">
        <v>1045</v>
      </c>
      <c r="B1046" s="3">
        <v>-0.1552</v>
      </c>
    </row>
    <row r="1047" spans="1:2">
      <c r="A1047">
        <v>1046</v>
      </c>
      <c r="B1047" s="3">
        <v>-7.1499999999999994E-2</v>
      </c>
    </row>
    <row r="1048" spans="1:2">
      <c r="A1048">
        <v>1047</v>
      </c>
      <c r="B1048" s="3">
        <v>-0.16259999999999999</v>
      </c>
    </row>
    <row r="1049" spans="1:2">
      <c r="A1049">
        <v>1048</v>
      </c>
      <c r="B1049" s="3">
        <v>-0.34060000000000001</v>
      </c>
    </row>
    <row r="1050" spans="1:2">
      <c r="A1050">
        <v>1049</v>
      </c>
      <c r="B1050" s="3">
        <v>-0.32369999999999999</v>
      </c>
    </row>
    <row r="1051" spans="1:2">
      <c r="A1051">
        <v>1050</v>
      </c>
      <c r="B1051" s="3">
        <v>-0.17979999999999999</v>
      </c>
    </row>
    <row r="1052" spans="1:2">
      <c r="A1052">
        <v>1051</v>
      </c>
      <c r="B1052" s="3">
        <v>-0.12659999999999999</v>
      </c>
    </row>
    <row r="1053" spans="1:2">
      <c r="A1053">
        <v>1052</v>
      </c>
      <c r="B1053" s="3">
        <v>-0.1671</v>
      </c>
    </row>
    <row r="1054" spans="1:2">
      <c r="A1054">
        <v>1053</v>
      </c>
      <c r="B1054" s="3">
        <v>-0.20430000000000001</v>
      </c>
    </row>
    <row r="1055" spans="1:2">
      <c r="A1055">
        <v>1054</v>
      </c>
      <c r="B1055" s="3">
        <v>-0.223</v>
      </c>
    </row>
    <row r="1056" spans="1:2">
      <c r="A1056">
        <v>1055</v>
      </c>
      <c r="B1056" s="3">
        <v>-0.27779999999999999</v>
      </c>
    </row>
    <row r="1057" spans="1:2">
      <c r="A1057">
        <v>1056</v>
      </c>
      <c r="B1057" s="3">
        <v>-0.25159999999999999</v>
      </c>
    </row>
    <row r="1058" spans="1:2">
      <c r="A1058">
        <v>1057</v>
      </c>
      <c r="B1058" s="3">
        <v>-0.1825</v>
      </c>
    </row>
    <row r="1059" spans="1:2">
      <c r="A1059">
        <v>1058</v>
      </c>
      <c r="B1059" s="3">
        <v>-0.20019999999999999</v>
      </c>
    </row>
    <row r="1060" spans="1:2">
      <c r="A1060">
        <v>1059</v>
      </c>
      <c r="B1060" s="3">
        <v>-0.20269999999999999</v>
      </c>
    </row>
    <row r="1061" spans="1:2">
      <c r="A1061">
        <v>1060</v>
      </c>
      <c r="B1061" s="3">
        <v>-1.6199999999999999E-2</v>
      </c>
    </row>
    <row r="1062" spans="1:2">
      <c r="A1062">
        <v>1061</v>
      </c>
      <c r="B1062" s="3">
        <v>0.13250000000000001</v>
      </c>
    </row>
    <row r="1063" spans="1:2">
      <c r="A1063">
        <v>1062</v>
      </c>
      <c r="B1063" s="3">
        <v>1.6999999999999999E-3</v>
      </c>
    </row>
    <row r="1064" spans="1:2">
      <c r="A1064">
        <v>1063</v>
      </c>
      <c r="B1064" s="3">
        <v>-0.12520000000000001</v>
      </c>
    </row>
    <row r="1065" spans="1:2">
      <c r="A1065">
        <v>1064</v>
      </c>
      <c r="B1065" s="3">
        <v>-5.4000000000000003E-3</v>
      </c>
    </row>
    <row r="1066" spans="1:2">
      <c r="A1066">
        <v>1065</v>
      </c>
      <c r="B1066" s="3">
        <v>6.8000000000000005E-2</v>
      </c>
    </row>
    <row r="1067" spans="1:2">
      <c r="A1067">
        <v>1066</v>
      </c>
      <c r="B1067" s="3">
        <v>-0.1246</v>
      </c>
    </row>
    <row r="1068" spans="1:2">
      <c r="A1068">
        <v>1067</v>
      </c>
      <c r="B1068" s="3">
        <v>-0.33750000000000002</v>
      </c>
    </row>
    <row r="1069" spans="1:2">
      <c r="A1069">
        <v>1068</v>
      </c>
      <c r="B1069" s="3">
        <v>-0.39810000000000001</v>
      </c>
    </row>
    <row r="1070" spans="1:2">
      <c r="A1070">
        <v>1069</v>
      </c>
      <c r="B1070" s="3">
        <v>-0.41649999999999998</v>
      </c>
    </row>
    <row r="1071" spans="1:2">
      <c r="A1071">
        <v>1070</v>
      </c>
      <c r="B1071" s="3">
        <v>-0.41149999999999998</v>
      </c>
    </row>
    <row r="1072" spans="1:2">
      <c r="A1072">
        <v>1071</v>
      </c>
      <c r="B1072" s="3">
        <v>-0.3231</v>
      </c>
    </row>
    <row r="1073" spans="1:2">
      <c r="A1073">
        <v>1072</v>
      </c>
      <c r="B1073" s="3">
        <v>-0.25700000000000001</v>
      </c>
    </row>
    <row r="1074" spans="1:2">
      <c r="A1074">
        <v>1073</v>
      </c>
      <c r="B1074" s="3">
        <v>-0.26619999999999999</v>
      </c>
    </row>
    <row r="1075" spans="1:2">
      <c r="A1075">
        <v>1074</v>
      </c>
      <c r="B1075" s="3">
        <v>-0.23899999999999999</v>
      </c>
    </row>
    <row r="1076" spans="1:2">
      <c r="A1076">
        <v>1075</v>
      </c>
      <c r="B1076" s="3">
        <v>-0.1588</v>
      </c>
    </row>
    <row r="1077" spans="1:2">
      <c r="A1077">
        <v>1076</v>
      </c>
      <c r="B1077" s="3">
        <v>-0.14710000000000001</v>
      </c>
    </row>
    <row r="1078" spans="1:2">
      <c r="A1078">
        <v>1077</v>
      </c>
      <c r="B1078" s="3">
        <v>-0.21479999999999999</v>
      </c>
    </row>
    <row r="1079" spans="1:2">
      <c r="A1079">
        <v>1078</v>
      </c>
      <c r="B1079" s="3">
        <v>-0.2276</v>
      </c>
    </row>
    <row r="1080" spans="1:2">
      <c r="A1080">
        <v>1079</v>
      </c>
      <c r="B1080" s="3">
        <v>-0.12330000000000001</v>
      </c>
    </row>
    <row r="1081" spans="1:2">
      <c r="A1081">
        <v>1080</v>
      </c>
      <c r="B1081" s="3">
        <v>-8.3000000000000001E-3</v>
      </c>
    </row>
    <row r="1082" spans="1:2">
      <c r="A1082">
        <v>1081</v>
      </c>
      <c r="B1082" s="3">
        <v>4.2599999999999999E-2</v>
      </c>
    </row>
    <row r="1083" spans="1:2">
      <c r="A1083">
        <v>1082</v>
      </c>
      <c r="B1083" s="3">
        <v>2.07E-2</v>
      </c>
    </row>
    <row r="1084" spans="1:2">
      <c r="A1084">
        <v>1083</v>
      </c>
      <c r="B1084" s="3">
        <v>-2.6499999999999999E-2</v>
      </c>
    </row>
    <row r="1085" spans="1:2">
      <c r="A1085">
        <v>1084</v>
      </c>
      <c r="B1085" s="3">
        <v>-1.1599999999999999E-2</v>
      </c>
    </row>
    <row r="1086" spans="1:2">
      <c r="A1086">
        <v>1085</v>
      </c>
      <c r="B1086" s="3">
        <v>4.0399999999999998E-2</v>
      </c>
    </row>
    <row r="1087" spans="1:2">
      <c r="A1087">
        <v>1086</v>
      </c>
      <c r="B1087" s="3">
        <v>0.10730000000000001</v>
      </c>
    </row>
    <row r="1088" spans="1:2">
      <c r="A1088">
        <v>1087</v>
      </c>
      <c r="B1088" s="3">
        <v>0.1333</v>
      </c>
    </row>
    <row r="1089" spans="1:2">
      <c r="A1089">
        <v>1088</v>
      </c>
      <c r="B1089" s="3">
        <v>7.7700000000000005E-2</v>
      </c>
    </row>
    <row r="1090" spans="1:2">
      <c r="A1090">
        <v>1089</v>
      </c>
      <c r="B1090" s="3">
        <v>5.5100000000000003E-2</v>
      </c>
    </row>
    <row r="1091" spans="1:2">
      <c r="A1091">
        <v>1090</v>
      </c>
      <c r="B1091" s="3">
        <v>0.12609999999999999</v>
      </c>
    </row>
    <row r="1092" spans="1:2">
      <c r="A1092">
        <v>1091</v>
      </c>
      <c r="B1092" s="3">
        <v>0.18049999999999999</v>
      </c>
    </row>
    <row r="1093" spans="1:2">
      <c r="A1093">
        <v>1092</v>
      </c>
      <c r="B1093" s="3">
        <v>0.11269999999999999</v>
      </c>
    </row>
    <row r="1094" spans="1:2">
      <c r="A1094">
        <v>1093</v>
      </c>
      <c r="B1094" s="3">
        <v>-2.5000000000000001E-3</v>
      </c>
    </row>
    <row r="1095" spans="1:2">
      <c r="A1095">
        <v>1094</v>
      </c>
      <c r="B1095" s="3">
        <v>-2.0199999999999999E-2</v>
      </c>
    </row>
    <row r="1096" spans="1:2">
      <c r="A1096">
        <v>1095</v>
      </c>
      <c r="B1096" s="3">
        <v>-3.6900000000000002E-2</v>
      </c>
    </row>
    <row r="1097" spans="1:2">
      <c r="A1097">
        <v>1096</v>
      </c>
      <c r="B1097" s="3">
        <v>-0.1037</v>
      </c>
    </row>
    <row r="1098" spans="1:2">
      <c r="A1098">
        <v>1097</v>
      </c>
      <c r="B1098" s="3">
        <v>-0.2437</v>
      </c>
    </row>
    <row r="1099" spans="1:2">
      <c r="A1099">
        <v>1098</v>
      </c>
      <c r="B1099" s="3">
        <v>-0.33510000000000001</v>
      </c>
    </row>
    <row r="1100" spans="1:2">
      <c r="A1100">
        <v>1099</v>
      </c>
      <c r="B1100" s="3">
        <v>-0.18129999999999999</v>
      </c>
    </row>
    <row r="1101" spans="1:2">
      <c r="A1101">
        <v>1100</v>
      </c>
      <c r="B1101" s="3">
        <v>-3.6200000000000003E-2</v>
      </c>
    </row>
    <row r="1102" spans="1:2">
      <c r="A1102">
        <v>1101</v>
      </c>
      <c r="B1102" s="3">
        <v>-7.8100000000000003E-2</v>
      </c>
    </row>
    <row r="1103" spans="1:2">
      <c r="A1103">
        <v>1102</v>
      </c>
      <c r="B1103" s="3">
        <v>-0.1981</v>
      </c>
    </row>
    <row r="1104" spans="1:2">
      <c r="A1104">
        <v>1103</v>
      </c>
      <c r="B1104" s="3">
        <v>-0.2056</v>
      </c>
    </row>
    <row r="1105" spans="1:2">
      <c r="A1105">
        <v>1104</v>
      </c>
      <c r="B1105" s="3">
        <v>8.7300000000000003E-2</v>
      </c>
    </row>
    <row r="1106" spans="1:2">
      <c r="A1106">
        <v>1105</v>
      </c>
      <c r="B1106" s="3">
        <v>0.37169999999999997</v>
      </c>
    </row>
    <row r="1107" spans="1:2">
      <c r="A1107">
        <v>1106</v>
      </c>
      <c r="B1107" s="3">
        <v>0.33100000000000002</v>
      </c>
    </row>
    <row r="1108" spans="1:2">
      <c r="A1108">
        <v>1107</v>
      </c>
      <c r="B1108" s="3">
        <v>0.1181</v>
      </c>
    </row>
    <row r="1109" spans="1:2">
      <c r="A1109">
        <v>1108</v>
      </c>
      <c r="B1109" s="3">
        <v>2.1299999999999999E-2</v>
      </c>
    </row>
    <row r="1110" spans="1:2">
      <c r="A1110">
        <v>1109</v>
      </c>
      <c r="B1110" s="3">
        <v>3.9300000000000002E-2</v>
      </c>
    </row>
    <row r="1111" spans="1:2">
      <c r="A1111">
        <v>1110</v>
      </c>
      <c r="B1111" s="3">
        <v>4.3999999999999997E-2</v>
      </c>
    </row>
    <row r="1112" spans="1:2">
      <c r="A1112">
        <v>1111</v>
      </c>
      <c r="B1112" s="3">
        <v>7.0300000000000001E-2</v>
      </c>
    </row>
    <row r="1113" spans="1:2">
      <c r="A1113">
        <v>1112</v>
      </c>
      <c r="B1113" s="3">
        <v>9.3200000000000005E-2</v>
      </c>
    </row>
    <row r="1114" spans="1:2">
      <c r="A1114">
        <v>1113</v>
      </c>
      <c r="B1114" s="3">
        <v>2.7400000000000001E-2</v>
      </c>
    </row>
    <row r="1115" spans="1:2">
      <c r="A1115">
        <v>1114</v>
      </c>
      <c r="B1115" s="3">
        <v>3.5099999999999999E-2</v>
      </c>
    </row>
    <row r="1116" spans="1:2">
      <c r="A1116">
        <v>1115</v>
      </c>
      <c r="B1116" s="3">
        <v>0.14360000000000001</v>
      </c>
    </row>
    <row r="1117" spans="1:2">
      <c r="A1117">
        <v>1116</v>
      </c>
      <c r="B1117" s="3">
        <v>0.17419999999999999</v>
      </c>
    </row>
    <row r="1118" spans="1:2">
      <c r="A1118">
        <v>1117</v>
      </c>
      <c r="B1118" s="3">
        <v>0.11020000000000001</v>
      </c>
    </row>
    <row r="1119" spans="1:2">
      <c r="A1119">
        <v>1118</v>
      </c>
      <c r="B1119" s="3">
        <v>5.21E-2</v>
      </c>
    </row>
    <row r="1120" spans="1:2">
      <c r="A1120">
        <v>1119</v>
      </c>
      <c r="B1120" s="3">
        <v>2.92E-2</v>
      </c>
    </row>
    <row r="1121" spans="1:2">
      <c r="A1121">
        <v>1120</v>
      </c>
      <c r="B1121" s="3">
        <v>-4.6699999999999998E-2</v>
      </c>
    </row>
    <row r="1122" spans="1:2">
      <c r="A1122">
        <v>1121</v>
      </c>
      <c r="B1122" s="3">
        <v>-0.13539999999999999</v>
      </c>
    </row>
    <row r="1123" spans="1:2">
      <c r="A1123">
        <v>1122</v>
      </c>
      <c r="B1123" s="3">
        <v>-0.15409999999999999</v>
      </c>
    </row>
    <row r="1124" spans="1:2">
      <c r="A1124">
        <v>1123</v>
      </c>
      <c r="B1124" s="3">
        <v>-0.1787</v>
      </c>
    </row>
    <row r="1125" spans="1:2">
      <c r="A1125">
        <v>1124</v>
      </c>
      <c r="B1125" s="3">
        <v>-0.17</v>
      </c>
    </row>
    <row r="1126" spans="1:2">
      <c r="A1126">
        <v>1125</v>
      </c>
      <c r="B1126" s="3">
        <v>-0.18909999999999999</v>
      </c>
    </row>
    <row r="1127" spans="1:2">
      <c r="A1127">
        <v>1126</v>
      </c>
      <c r="B1127" s="3">
        <v>-0.35870000000000002</v>
      </c>
    </row>
    <row r="1128" spans="1:2">
      <c r="A1128">
        <v>1127</v>
      </c>
      <c r="B1128" s="3">
        <v>-0.40810000000000002</v>
      </c>
    </row>
    <row r="1129" spans="1:2">
      <c r="A1129">
        <v>1128</v>
      </c>
      <c r="B1129" s="3">
        <v>-0.23960000000000001</v>
      </c>
    </row>
    <row r="1130" spans="1:2">
      <c r="A1130">
        <v>1129</v>
      </c>
      <c r="B1130" s="3">
        <v>-0.1041</v>
      </c>
    </row>
    <row r="1131" spans="1:2">
      <c r="A1131">
        <v>1130</v>
      </c>
      <c r="B1131" s="3">
        <v>-4.1000000000000002E-2</v>
      </c>
    </row>
    <row r="1132" spans="1:2">
      <c r="A1132">
        <v>1131</v>
      </c>
      <c r="B1132" s="3">
        <v>-7.5700000000000003E-2</v>
      </c>
    </row>
    <row r="1133" spans="1:2">
      <c r="A1133">
        <v>1132</v>
      </c>
      <c r="B1133" s="3">
        <v>-0.28139999999999998</v>
      </c>
    </row>
    <row r="1134" spans="1:2">
      <c r="A1134">
        <v>1133</v>
      </c>
      <c r="B1134" s="3">
        <v>-0.43049999999999999</v>
      </c>
    </row>
    <row r="1135" spans="1:2">
      <c r="A1135">
        <v>1134</v>
      </c>
      <c r="B1135" s="3">
        <v>-0.34089999999999998</v>
      </c>
    </row>
    <row r="1136" spans="1:2">
      <c r="A1136">
        <v>1135</v>
      </c>
      <c r="B1136" s="3">
        <v>-0.21429999999999999</v>
      </c>
    </row>
    <row r="1137" spans="1:2">
      <c r="A1137">
        <v>1136</v>
      </c>
      <c r="B1137" s="3">
        <v>-0.14549999999999999</v>
      </c>
    </row>
    <row r="1138" spans="1:2">
      <c r="A1138">
        <v>1137</v>
      </c>
      <c r="B1138" s="3">
        <v>-0.10390000000000001</v>
      </c>
    </row>
    <row r="1139" spans="1:2">
      <c r="A1139">
        <v>1138</v>
      </c>
      <c r="B1139" s="3">
        <v>-0.1449</v>
      </c>
    </row>
    <row r="1140" spans="1:2">
      <c r="A1140">
        <v>1139</v>
      </c>
      <c r="B1140" s="3">
        <v>-0.2392</v>
      </c>
    </row>
    <row r="1141" spans="1:2">
      <c r="A1141">
        <v>1140</v>
      </c>
      <c r="B1141" s="3">
        <v>-0.26040000000000002</v>
      </c>
    </row>
    <row r="1142" spans="1:2">
      <c r="A1142">
        <v>1141</v>
      </c>
      <c r="B1142" s="3">
        <v>-0.20760000000000001</v>
      </c>
    </row>
    <row r="1143" spans="1:2">
      <c r="A1143">
        <v>1142</v>
      </c>
      <c r="B1143" s="3">
        <v>-0.1234</v>
      </c>
    </row>
    <row r="1144" spans="1:2">
      <c r="A1144">
        <v>1143</v>
      </c>
      <c r="B1144" s="3">
        <v>3.8999999999999998E-3</v>
      </c>
    </row>
    <row r="1145" spans="1:2">
      <c r="A1145">
        <v>1144</v>
      </c>
      <c r="B1145" s="3">
        <v>4.9700000000000001E-2</v>
      </c>
    </row>
    <row r="1146" spans="1:2">
      <c r="A1146">
        <v>1145</v>
      </c>
      <c r="B1146" s="3">
        <v>-3.9100000000000003E-2</v>
      </c>
    </row>
    <row r="1147" spans="1:2">
      <c r="A1147">
        <v>1146</v>
      </c>
      <c r="B1147" s="3">
        <v>-0.14119999999999999</v>
      </c>
    </row>
    <row r="1148" spans="1:2">
      <c r="A1148">
        <v>1147</v>
      </c>
      <c r="B1148" s="3">
        <v>-0.21129999999999999</v>
      </c>
    </row>
    <row r="1149" spans="1:2">
      <c r="A1149">
        <v>1148</v>
      </c>
      <c r="B1149" s="3">
        <v>-0.22170000000000001</v>
      </c>
    </row>
    <row r="1150" spans="1:2">
      <c r="A1150">
        <v>1149</v>
      </c>
      <c r="B1150" s="3">
        <v>-0.2273</v>
      </c>
    </row>
    <row r="1151" spans="1:2">
      <c r="A1151">
        <v>1150</v>
      </c>
      <c r="B1151" s="3">
        <v>-0.36730000000000002</v>
      </c>
    </row>
    <row r="1152" spans="1:2">
      <c r="A1152">
        <v>1151</v>
      </c>
      <c r="B1152" s="3">
        <v>-0.43640000000000001</v>
      </c>
    </row>
    <row r="1153" spans="1:2">
      <c r="A1153">
        <v>1152</v>
      </c>
      <c r="B1153" s="3">
        <v>-0.29720000000000002</v>
      </c>
    </row>
    <row r="1154" spans="1:2">
      <c r="A1154">
        <v>1153</v>
      </c>
      <c r="B1154" s="3">
        <v>-0.19400000000000001</v>
      </c>
    </row>
    <row r="1155" spans="1:2">
      <c r="A1155">
        <v>1154</v>
      </c>
      <c r="B1155" s="3">
        <v>-0.14879999999999999</v>
      </c>
    </row>
    <row r="1156" spans="1:2">
      <c r="A1156">
        <v>1155</v>
      </c>
      <c r="B1156" s="3">
        <v>-0.1086</v>
      </c>
    </row>
    <row r="1157" spans="1:2">
      <c r="A1157">
        <v>1156</v>
      </c>
      <c r="B1157" s="3">
        <v>-0.13769999999999999</v>
      </c>
    </row>
    <row r="1158" spans="1:2">
      <c r="A1158">
        <v>1157</v>
      </c>
      <c r="B1158" s="3">
        <v>-0.16270000000000001</v>
      </c>
    </row>
    <row r="1159" spans="1:2">
      <c r="A1159">
        <v>1158</v>
      </c>
      <c r="B1159" s="3">
        <v>-8.48E-2</v>
      </c>
    </row>
    <row r="1160" spans="1:2">
      <c r="A1160">
        <v>1159</v>
      </c>
      <c r="B1160" s="3">
        <v>-9.7000000000000003E-3</v>
      </c>
    </row>
    <row r="1161" spans="1:2">
      <c r="A1161">
        <v>1160</v>
      </c>
      <c r="B1161" s="3">
        <v>-3.3799999999999997E-2</v>
      </c>
    </row>
    <row r="1162" spans="1:2">
      <c r="A1162">
        <v>1161</v>
      </c>
      <c r="B1162" s="3">
        <v>-0.14760000000000001</v>
      </c>
    </row>
    <row r="1163" spans="1:2">
      <c r="A1163">
        <v>1162</v>
      </c>
      <c r="B1163" s="3">
        <v>-0.23930000000000001</v>
      </c>
    </row>
    <row r="1164" spans="1:2">
      <c r="A1164">
        <v>1163</v>
      </c>
      <c r="B1164" s="3">
        <v>-0.2233</v>
      </c>
    </row>
    <row r="1165" spans="1:2">
      <c r="A1165">
        <v>1164</v>
      </c>
      <c r="B1165" s="3">
        <v>-0.1711</v>
      </c>
    </row>
    <row r="1166" spans="1:2">
      <c r="A1166">
        <v>1165</v>
      </c>
      <c r="B1166" s="3">
        <v>-9.5500000000000002E-2</v>
      </c>
    </row>
    <row r="1167" spans="1:2">
      <c r="A1167">
        <v>1166</v>
      </c>
      <c r="B1167" s="3">
        <v>-4.6300000000000001E-2</v>
      </c>
    </row>
    <row r="1168" spans="1:2">
      <c r="A1168">
        <v>1167</v>
      </c>
      <c r="B1168" s="3">
        <v>-8.9599999999999999E-2</v>
      </c>
    </row>
    <row r="1169" spans="1:2">
      <c r="A1169">
        <v>1168</v>
      </c>
      <c r="B1169" s="3">
        <v>-0.13170000000000001</v>
      </c>
    </row>
    <row r="1170" spans="1:2">
      <c r="A1170">
        <v>1169</v>
      </c>
      <c r="B1170" s="3">
        <v>-0.1305</v>
      </c>
    </row>
    <row r="1171" spans="1:2">
      <c r="A1171">
        <v>1170</v>
      </c>
      <c r="B1171" s="3">
        <v>-0.2361</v>
      </c>
    </row>
    <row r="1172" spans="1:2">
      <c r="A1172">
        <v>1171</v>
      </c>
      <c r="B1172" s="3">
        <v>-0.34770000000000001</v>
      </c>
    </row>
    <row r="1173" spans="1:2">
      <c r="A1173">
        <v>1172</v>
      </c>
      <c r="B1173" s="3">
        <v>-0.29049999999999998</v>
      </c>
    </row>
    <row r="1174" spans="1:2">
      <c r="A1174">
        <v>1173</v>
      </c>
      <c r="B1174" s="3">
        <v>-0.15</v>
      </c>
    </row>
    <row r="1175" spans="1:2">
      <c r="A1175">
        <v>1174</v>
      </c>
      <c r="B1175" s="3">
        <v>-0.1237</v>
      </c>
    </row>
    <row r="1176" spans="1:2">
      <c r="A1176">
        <v>1175</v>
      </c>
      <c r="B1176" s="3">
        <v>-0.1923</v>
      </c>
    </row>
    <row r="1177" spans="1:2">
      <c r="A1177">
        <v>1176</v>
      </c>
      <c r="B1177" s="3">
        <v>-0.19320000000000001</v>
      </c>
    </row>
    <row r="1178" spans="1:2">
      <c r="A1178">
        <v>1177</v>
      </c>
      <c r="B1178" s="3">
        <v>-9.2200000000000004E-2</v>
      </c>
    </row>
    <row r="1179" spans="1:2">
      <c r="A1179">
        <v>1178</v>
      </c>
      <c r="B1179" s="3">
        <v>-2.0000000000000001E-4</v>
      </c>
    </row>
    <row r="1180" spans="1:2">
      <c r="A1180">
        <v>1179</v>
      </c>
      <c r="B1180" s="3">
        <v>-6.6600000000000006E-2</v>
      </c>
    </row>
    <row r="1181" spans="1:2">
      <c r="A1181">
        <v>1180</v>
      </c>
      <c r="B1181" s="3">
        <v>-0.15049999999999999</v>
      </c>
    </row>
    <row r="1182" spans="1:2">
      <c r="A1182">
        <v>1181</v>
      </c>
      <c r="B1182" s="3">
        <v>-8.5300000000000001E-2</v>
      </c>
    </row>
    <row r="1183" spans="1:2">
      <c r="A1183">
        <v>1182</v>
      </c>
      <c r="B1183" s="3">
        <v>-2.0500000000000001E-2</v>
      </c>
    </row>
    <row r="1184" spans="1:2">
      <c r="A1184">
        <v>1183</v>
      </c>
      <c r="B1184" s="3">
        <v>-4.1200000000000001E-2</v>
      </c>
    </row>
    <row r="1185" spans="1:2">
      <c r="A1185">
        <v>1184</v>
      </c>
      <c r="B1185" s="3">
        <v>-8.1799999999999998E-2</v>
      </c>
    </row>
    <row r="1186" spans="1:2">
      <c r="A1186">
        <v>1185</v>
      </c>
      <c r="B1186" s="3">
        <v>-0.1525</v>
      </c>
    </row>
    <row r="1187" spans="1:2">
      <c r="A1187">
        <v>1186</v>
      </c>
      <c r="B1187" s="3">
        <v>-0.24110000000000001</v>
      </c>
    </row>
    <row r="1188" spans="1:2">
      <c r="A1188">
        <v>1187</v>
      </c>
      <c r="B1188" s="3">
        <v>-0.23680000000000001</v>
      </c>
    </row>
    <row r="1189" spans="1:2">
      <c r="A1189">
        <v>1188</v>
      </c>
      <c r="B1189" s="3">
        <v>-0.19639999999999999</v>
      </c>
    </row>
    <row r="1190" spans="1:2">
      <c r="A1190">
        <v>1189</v>
      </c>
      <c r="B1190" s="3">
        <v>-0.1825</v>
      </c>
    </row>
    <row r="1191" spans="1:2">
      <c r="A1191">
        <v>1190</v>
      </c>
      <c r="B1191" s="3">
        <v>-0.1842</v>
      </c>
    </row>
    <row r="1192" spans="1:2">
      <c r="A1192">
        <v>1191</v>
      </c>
      <c r="B1192" s="3">
        <v>-0.20269999999999999</v>
      </c>
    </row>
    <row r="1193" spans="1:2">
      <c r="A1193">
        <v>1192</v>
      </c>
      <c r="B1193" s="3">
        <v>-0.2263</v>
      </c>
    </row>
    <row r="1194" spans="1:2">
      <c r="A1194">
        <v>1193</v>
      </c>
      <c r="B1194" s="3">
        <v>-0.28389999999999999</v>
      </c>
    </row>
    <row r="1195" spans="1:2">
      <c r="A1195">
        <v>1194</v>
      </c>
      <c r="B1195" s="3">
        <v>-0.30170000000000002</v>
      </c>
    </row>
    <row r="1196" spans="1:2">
      <c r="A1196">
        <v>1195</v>
      </c>
      <c r="B1196" s="3">
        <v>-0.312</v>
      </c>
    </row>
    <row r="1197" spans="1:2">
      <c r="A1197">
        <v>1196</v>
      </c>
      <c r="B1197" s="3">
        <v>-0.37490000000000001</v>
      </c>
    </row>
    <row r="1198" spans="1:2">
      <c r="A1198">
        <v>1197</v>
      </c>
      <c r="B1198" s="3">
        <v>-0.33879999999999999</v>
      </c>
    </row>
    <row r="1199" spans="1:2">
      <c r="A1199">
        <v>1198</v>
      </c>
      <c r="B1199" s="3">
        <v>-0.33460000000000001</v>
      </c>
    </row>
    <row r="1200" spans="1:2">
      <c r="A1200">
        <v>1199</v>
      </c>
      <c r="B1200" s="3">
        <v>-0.38379999999999997</v>
      </c>
    </row>
    <row r="1201" spans="1:2">
      <c r="A1201">
        <v>1200</v>
      </c>
      <c r="B1201" s="3">
        <v>-0.31330000000000002</v>
      </c>
    </row>
    <row r="1202" spans="1:2">
      <c r="A1202">
        <v>1201</v>
      </c>
      <c r="B1202" s="3">
        <v>-0.18809999999999999</v>
      </c>
    </row>
    <row r="1203" spans="1:2">
      <c r="A1203">
        <v>1202</v>
      </c>
      <c r="B1203" s="3">
        <v>-0.1106</v>
      </c>
    </row>
    <row r="1204" spans="1:2">
      <c r="A1204">
        <v>1203</v>
      </c>
      <c r="B1204" s="3">
        <v>-6.8900000000000003E-2</v>
      </c>
    </row>
    <row r="1205" spans="1:2">
      <c r="A1205">
        <v>1204</v>
      </c>
      <c r="B1205" s="3">
        <v>-7.9100000000000004E-2</v>
      </c>
    </row>
    <row r="1206" spans="1:2">
      <c r="A1206">
        <v>1205</v>
      </c>
      <c r="B1206" s="3">
        <v>-0.20899999999999999</v>
      </c>
    </row>
    <row r="1207" spans="1:2">
      <c r="A1207">
        <v>1206</v>
      </c>
      <c r="B1207" s="3">
        <v>-0.36940000000000001</v>
      </c>
    </row>
    <row r="1208" spans="1:2">
      <c r="A1208">
        <v>1207</v>
      </c>
      <c r="B1208" s="3">
        <v>-0.44819999999999999</v>
      </c>
    </row>
    <row r="1209" spans="1:2">
      <c r="A1209">
        <v>1208</v>
      </c>
      <c r="B1209" s="3">
        <v>-0.44230000000000003</v>
      </c>
    </row>
    <row r="1210" spans="1:2">
      <c r="A1210">
        <v>1209</v>
      </c>
      <c r="B1210" s="3">
        <v>-0.33360000000000001</v>
      </c>
    </row>
    <row r="1211" spans="1:2">
      <c r="A1211">
        <v>1210</v>
      </c>
      <c r="B1211" s="3">
        <v>-0.2031</v>
      </c>
    </row>
    <row r="1212" spans="1:2">
      <c r="A1212">
        <v>1211</v>
      </c>
      <c r="B1212" s="3">
        <v>-0.1212</v>
      </c>
    </row>
    <row r="1213" spans="1:2">
      <c r="A1213">
        <v>1212</v>
      </c>
      <c r="B1213" s="3">
        <v>-9.6500000000000002E-2</v>
      </c>
    </row>
    <row r="1214" spans="1:2">
      <c r="A1214">
        <v>1213</v>
      </c>
      <c r="B1214" s="3">
        <v>-0.128</v>
      </c>
    </row>
    <row r="1215" spans="1:2">
      <c r="A1215">
        <v>1214</v>
      </c>
      <c r="B1215" s="3">
        <v>-0.20680000000000001</v>
      </c>
    </row>
    <row r="1216" spans="1:2">
      <c r="A1216">
        <v>1215</v>
      </c>
      <c r="B1216" s="3">
        <v>-0.28910000000000002</v>
      </c>
    </row>
    <row r="1217" spans="1:2">
      <c r="A1217">
        <v>1216</v>
      </c>
      <c r="B1217" s="3">
        <v>-0.39350000000000002</v>
      </c>
    </row>
    <row r="1218" spans="1:2">
      <c r="A1218">
        <v>1217</v>
      </c>
      <c r="B1218" s="3">
        <v>-0.58189999999999997</v>
      </c>
    </row>
    <row r="1219" spans="1:2">
      <c r="A1219">
        <v>1218</v>
      </c>
      <c r="B1219" s="3">
        <v>-0.57189999999999996</v>
      </c>
    </row>
    <row r="1220" spans="1:2">
      <c r="A1220">
        <v>1219</v>
      </c>
      <c r="B1220" s="3">
        <v>-0.30890000000000001</v>
      </c>
    </row>
    <row r="1221" spans="1:2">
      <c r="A1221">
        <v>1220</v>
      </c>
      <c r="B1221" s="3">
        <v>-0.16520000000000001</v>
      </c>
    </row>
    <row r="1222" spans="1:2">
      <c r="A1222">
        <v>1221</v>
      </c>
      <c r="B1222" s="3">
        <v>-0.16900000000000001</v>
      </c>
    </row>
    <row r="1223" spans="1:2">
      <c r="A1223">
        <v>1222</v>
      </c>
      <c r="B1223" s="3">
        <v>-0.1227</v>
      </c>
    </row>
    <row r="1224" spans="1:2">
      <c r="A1224">
        <v>1223</v>
      </c>
      <c r="B1224" s="3">
        <v>-9.98E-2</v>
      </c>
    </row>
    <row r="1225" spans="1:2">
      <c r="A1225">
        <v>1224</v>
      </c>
      <c r="B1225" s="3">
        <v>-0.1142</v>
      </c>
    </row>
    <row r="1226" spans="1:2">
      <c r="A1226">
        <v>1225</v>
      </c>
      <c r="B1226" s="3">
        <v>-9.8100000000000007E-2</v>
      </c>
    </row>
    <row r="1227" spans="1:2">
      <c r="A1227">
        <v>1226</v>
      </c>
      <c r="B1227" s="3">
        <v>-0.17</v>
      </c>
    </row>
    <row r="1228" spans="1:2">
      <c r="A1228">
        <v>1227</v>
      </c>
      <c r="B1228" s="3">
        <v>-0.25290000000000001</v>
      </c>
    </row>
    <row r="1229" spans="1:2">
      <c r="A1229">
        <v>1228</v>
      </c>
      <c r="B1229" s="3">
        <v>-7.46E-2</v>
      </c>
    </row>
    <row r="1230" spans="1:2">
      <c r="A1230">
        <v>1229</v>
      </c>
      <c r="B1230" s="3">
        <v>9.6799999999999997E-2</v>
      </c>
    </row>
    <row r="1231" spans="1:2">
      <c r="A1231">
        <v>1230</v>
      </c>
      <c r="B1231" s="3">
        <v>7.4399999999999994E-2</v>
      </c>
    </row>
    <row r="1232" spans="1:2">
      <c r="A1232">
        <v>1231</v>
      </c>
      <c r="B1232" s="3">
        <v>-1.9800000000000002E-2</v>
      </c>
    </row>
    <row r="1233" spans="1:2">
      <c r="A1233">
        <v>1232</v>
      </c>
      <c r="B1233" s="3">
        <v>-0.1646</v>
      </c>
    </row>
    <row r="1234" spans="1:2">
      <c r="A1234">
        <v>1233</v>
      </c>
      <c r="B1234" s="3">
        <v>-0.32690000000000002</v>
      </c>
    </row>
    <row r="1235" spans="1:2">
      <c r="A1235">
        <v>1234</v>
      </c>
      <c r="B1235" s="3">
        <v>-0.40029999999999999</v>
      </c>
    </row>
    <row r="1236" spans="1:2">
      <c r="A1236">
        <v>1235</v>
      </c>
      <c r="B1236" s="3">
        <v>-0.4259</v>
      </c>
    </row>
    <row r="1237" spans="1:2">
      <c r="A1237">
        <v>1236</v>
      </c>
      <c r="B1237" s="3">
        <v>-0.46279999999999999</v>
      </c>
    </row>
    <row r="1238" spans="1:2">
      <c r="A1238">
        <v>1237</v>
      </c>
      <c r="B1238" s="3">
        <v>-0.39319999999999999</v>
      </c>
    </row>
    <row r="1239" spans="1:2">
      <c r="A1239">
        <v>1238</v>
      </c>
      <c r="B1239" s="3">
        <v>-0.27329999999999999</v>
      </c>
    </row>
    <row r="1240" spans="1:2">
      <c r="A1240">
        <v>1239</v>
      </c>
      <c r="B1240" s="3">
        <v>-0.2104</v>
      </c>
    </row>
    <row r="1241" spans="1:2">
      <c r="A1241">
        <v>1240</v>
      </c>
      <c r="B1241" s="3">
        <v>-0.16070000000000001</v>
      </c>
    </row>
    <row r="1242" spans="1:2">
      <c r="A1242">
        <v>1241</v>
      </c>
      <c r="B1242" s="3">
        <v>-0.13200000000000001</v>
      </c>
    </row>
    <row r="1243" spans="1:2">
      <c r="A1243">
        <v>1242</v>
      </c>
      <c r="B1243" s="3">
        <v>-0.18590000000000001</v>
      </c>
    </row>
    <row r="1244" spans="1:2">
      <c r="A1244">
        <v>1243</v>
      </c>
      <c r="B1244" s="3">
        <v>-0.26679999999999998</v>
      </c>
    </row>
    <row r="1245" spans="1:2">
      <c r="A1245">
        <v>1244</v>
      </c>
      <c r="B1245" s="3">
        <v>-0.27360000000000001</v>
      </c>
    </row>
    <row r="1246" spans="1:2">
      <c r="A1246">
        <v>1245</v>
      </c>
      <c r="B1246" s="3">
        <v>-0.2823</v>
      </c>
    </row>
    <row r="1247" spans="1:2">
      <c r="A1247">
        <v>1246</v>
      </c>
      <c r="B1247" s="3">
        <v>-0.3412</v>
      </c>
    </row>
    <row r="1248" spans="1:2">
      <c r="A1248">
        <v>1247</v>
      </c>
      <c r="B1248" s="3">
        <v>-0.26979999999999998</v>
      </c>
    </row>
    <row r="1249" spans="1:2">
      <c r="A1249">
        <v>1248</v>
      </c>
      <c r="B1249" s="3">
        <v>-8.1900000000000001E-2</v>
      </c>
    </row>
    <row r="1250" spans="1:2">
      <c r="A1250">
        <v>1249</v>
      </c>
      <c r="B1250" s="3">
        <v>2.5000000000000001E-3</v>
      </c>
    </row>
    <row r="1251" spans="1:2">
      <c r="A1251">
        <v>1250</v>
      </c>
      <c r="B1251" s="3">
        <v>-0.10920000000000001</v>
      </c>
    </row>
    <row r="1252" spans="1:2">
      <c r="A1252">
        <v>1251</v>
      </c>
      <c r="B1252" s="3">
        <v>-0.26200000000000001</v>
      </c>
    </row>
    <row r="1253" spans="1:2">
      <c r="A1253">
        <v>1252</v>
      </c>
      <c r="B1253" s="3">
        <v>-0.34239999999999998</v>
      </c>
    </row>
    <row r="1254" spans="1:2">
      <c r="A1254">
        <v>1253</v>
      </c>
      <c r="B1254" s="3">
        <v>-0.46160000000000001</v>
      </c>
    </row>
    <row r="1255" spans="1:2">
      <c r="A1255">
        <v>1254</v>
      </c>
      <c r="B1255" s="3">
        <v>-0.58030000000000004</v>
      </c>
    </row>
    <row r="1256" spans="1:2">
      <c r="A1256">
        <v>1255</v>
      </c>
      <c r="B1256" s="3">
        <v>-0.51549999999999996</v>
      </c>
    </row>
    <row r="1257" spans="1:2">
      <c r="A1257">
        <v>1256</v>
      </c>
      <c r="B1257" s="3">
        <v>-0.40179999999999999</v>
      </c>
    </row>
    <row r="1258" spans="1:2">
      <c r="A1258">
        <v>1257</v>
      </c>
      <c r="B1258" s="3">
        <v>-0.4365</v>
      </c>
    </row>
    <row r="1259" spans="1:2">
      <c r="A1259">
        <v>1258</v>
      </c>
      <c r="B1259" s="3">
        <v>-0.52790000000000004</v>
      </c>
    </row>
    <row r="1260" spans="1:2">
      <c r="A1260">
        <v>1259</v>
      </c>
      <c r="B1260" s="3">
        <v>-0.4017</v>
      </c>
    </row>
    <row r="1261" spans="1:2">
      <c r="A1261">
        <v>1260</v>
      </c>
      <c r="B1261" s="3">
        <v>-0.20710000000000001</v>
      </c>
    </row>
    <row r="1262" spans="1:2">
      <c r="A1262">
        <v>1261</v>
      </c>
      <c r="B1262" s="3">
        <v>-0.14849999999999999</v>
      </c>
    </row>
    <row r="1263" spans="1:2">
      <c r="A1263">
        <v>1262</v>
      </c>
      <c r="B1263" s="3">
        <v>-0.19750000000000001</v>
      </c>
    </row>
    <row r="1264" spans="1:2">
      <c r="A1264">
        <v>1263</v>
      </c>
      <c r="B1264" s="3">
        <v>-0.37230000000000002</v>
      </c>
    </row>
    <row r="1265" spans="1:2">
      <c r="A1265">
        <v>1264</v>
      </c>
      <c r="B1265" s="3">
        <v>-0.55649999999999999</v>
      </c>
    </row>
    <row r="1266" spans="1:2">
      <c r="A1266">
        <v>1265</v>
      </c>
      <c r="B1266" s="3">
        <v>-0.4612</v>
      </c>
    </row>
    <row r="1267" spans="1:2">
      <c r="A1267">
        <v>1266</v>
      </c>
      <c r="B1267" s="3">
        <v>-0.2019</v>
      </c>
    </row>
    <row r="1268" spans="1:2">
      <c r="A1268">
        <v>1267</v>
      </c>
      <c r="B1268" s="3">
        <v>-8.8400000000000006E-2</v>
      </c>
    </row>
    <row r="1269" spans="1:2">
      <c r="A1269">
        <v>1268</v>
      </c>
      <c r="B1269" s="3">
        <v>-0.20930000000000001</v>
      </c>
    </row>
    <row r="1270" spans="1:2">
      <c r="A1270">
        <v>1269</v>
      </c>
      <c r="B1270" s="3">
        <v>-0.37990000000000002</v>
      </c>
    </row>
    <row r="1271" spans="1:2">
      <c r="A1271">
        <v>1270</v>
      </c>
      <c r="B1271" s="3">
        <v>-0.37519999999999998</v>
      </c>
    </row>
    <row r="1272" spans="1:2">
      <c r="A1272">
        <v>1271</v>
      </c>
      <c r="B1272" s="3">
        <v>-0.28499999999999998</v>
      </c>
    </row>
    <row r="1273" spans="1:2">
      <c r="A1273">
        <v>1272</v>
      </c>
      <c r="B1273" s="3">
        <v>-0.33029999999999998</v>
      </c>
    </row>
    <row r="1274" spans="1:2">
      <c r="A1274">
        <v>1273</v>
      </c>
      <c r="B1274" s="3">
        <v>-0.43769999999999998</v>
      </c>
    </row>
    <row r="1275" spans="1:2">
      <c r="A1275">
        <v>1274</v>
      </c>
      <c r="B1275" s="3">
        <v>-0.31209999999999999</v>
      </c>
    </row>
    <row r="1276" spans="1:2">
      <c r="A1276">
        <v>1275</v>
      </c>
      <c r="B1276" s="3">
        <v>-0.1971</v>
      </c>
    </row>
    <row r="1277" spans="1:2">
      <c r="A1277">
        <v>1276</v>
      </c>
      <c r="B1277" s="3">
        <v>-0.3256</v>
      </c>
    </row>
    <row r="1278" spans="1:2">
      <c r="A1278">
        <v>1277</v>
      </c>
      <c r="B1278" s="3">
        <v>-0.438</v>
      </c>
    </row>
    <row r="1279" spans="1:2">
      <c r="A1279">
        <v>1278</v>
      </c>
      <c r="B1279" s="3">
        <v>-0.3579</v>
      </c>
    </row>
    <row r="1280" spans="1:2">
      <c r="A1280">
        <v>1279</v>
      </c>
      <c r="B1280" s="3">
        <v>-0.21729999999999999</v>
      </c>
    </row>
    <row r="1281" spans="1:2">
      <c r="A1281">
        <v>1280</v>
      </c>
      <c r="B1281" s="3">
        <v>-0.221</v>
      </c>
    </row>
    <row r="1282" spans="1:2">
      <c r="A1282">
        <v>1281</v>
      </c>
      <c r="B1282" s="3">
        <v>-0.34370000000000001</v>
      </c>
    </row>
    <row r="1283" spans="1:2">
      <c r="A1283">
        <v>1282</v>
      </c>
      <c r="B1283" s="3">
        <v>-0.38790000000000002</v>
      </c>
    </row>
    <row r="1284" spans="1:2">
      <c r="A1284">
        <v>1283</v>
      </c>
      <c r="B1284" s="3">
        <v>-0.41810000000000003</v>
      </c>
    </row>
    <row r="1285" spans="1:2">
      <c r="A1285">
        <v>1284</v>
      </c>
      <c r="B1285" s="3">
        <v>-0.62150000000000005</v>
      </c>
    </row>
    <row r="1286" spans="1:2">
      <c r="A1286">
        <v>1285</v>
      </c>
      <c r="B1286" s="3">
        <v>-0.75870000000000004</v>
      </c>
    </row>
    <row r="1287" spans="1:2">
      <c r="A1287">
        <v>1286</v>
      </c>
      <c r="B1287" s="3">
        <v>-0.56889999999999996</v>
      </c>
    </row>
    <row r="1288" spans="1:2">
      <c r="A1288">
        <v>1287</v>
      </c>
      <c r="B1288" s="3">
        <v>-0.42620000000000002</v>
      </c>
    </row>
    <row r="1289" spans="1:2">
      <c r="A1289">
        <v>1288</v>
      </c>
      <c r="B1289" s="3">
        <v>-0.53639999999999999</v>
      </c>
    </row>
    <row r="1290" spans="1:2">
      <c r="A1290">
        <v>1289</v>
      </c>
      <c r="B1290" s="3">
        <v>-0.54559999999999997</v>
      </c>
    </row>
    <row r="1291" spans="1:2">
      <c r="A1291">
        <v>1290</v>
      </c>
      <c r="B1291" s="3">
        <v>-0.42880000000000001</v>
      </c>
    </row>
    <row r="1292" spans="1:2">
      <c r="A1292">
        <v>1291</v>
      </c>
      <c r="B1292" s="3">
        <v>-0.45860000000000001</v>
      </c>
    </row>
    <row r="1293" spans="1:2">
      <c r="A1293">
        <v>1292</v>
      </c>
      <c r="B1293" s="3">
        <v>-0.59599999999999997</v>
      </c>
    </row>
    <row r="1294" spans="1:2">
      <c r="A1294">
        <v>1293</v>
      </c>
      <c r="B1294" s="3">
        <v>-0.61199999999999999</v>
      </c>
    </row>
    <row r="1295" spans="1:2">
      <c r="A1295">
        <v>1294</v>
      </c>
      <c r="B1295" s="3">
        <v>-0.56620000000000004</v>
      </c>
    </row>
    <row r="1296" spans="1:2">
      <c r="A1296">
        <v>1295</v>
      </c>
      <c r="B1296" s="3">
        <v>-0.60450000000000004</v>
      </c>
    </row>
    <row r="1297" spans="1:2">
      <c r="A1297">
        <v>1296</v>
      </c>
      <c r="B1297" s="3">
        <v>-0.63139999999999996</v>
      </c>
    </row>
    <row r="1298" spans="1:2">
      <c r="A1298">
        <v>1297</v>
      </c>
      <c r="B1298" s="3">
        <v>-0.58489999999999998</v>
      </c>
    </row>
    <row r="1299" spans="1:2">
      <c r="A1299">
        <v>1298</v>
      </c>
      <c r="B1299" s="3">
        <v>-0.59530000000000005</v>
      </c>
    </row>
    <row r="1300" spans="1:2">
      <c r="A1300">
        <v>1299</v>
      </c>
      <c r="B1300" s="3">
        <v>-0.63629999999999998</v>
      </c>
    </row>
    <row r="1301" spans="1:2">
      <c r="A1301">
        <v>1300</v>
      </c>
      <c r="B1301" s="3">
        <v>-0.57740000000000002</v>
      </c>
    </row>
    <row r="1302" spans="1:2">
      <c r="A1302">
        <v>1301</v>
      </c>
      <c r="B1302" s="3">
        <v>-0.46539999999999998</v>
      </c>
    </row>
    <row r="1303" spans="1:2">
      <c r="A1303">
        <v>1302</v>
      </c>
      <c r="B1303" s="3">
        <v>-0.39929999999999999</v>
      </c>
    </row>
    <row r="1304" spans="1:2">
      <c r="A1304">
        <v>1303</v>
      </c>
      <c r="B1304" s="3">
        <v>-0.41510000000000002</v>
      </c>
    </row>
    <row r="1305" spans="1:2">
      <c r="A1305">
        <v>1304</v>
      </c>
      <c r="B1305" s="3">
        <v>-0.43619999999999998</v>
      </c>
    </row>
    <row r="1306" spans="1:2">
      <c r="A1306">
        <v>1305</v>
      </c>
      <c r="B1306" s="3">
        <v>-0.43169999999999997</v>
      </c>
    </row>
    <row r="1307" spans="1:2">
      <c r="A1307">
        <v>1306</v>
      </c>
      <c r="B1307" s="3">
        <v>-0.48110000000000003</v>
      </c>
    </row>
    <row r="1308" spans="1:2">
      <c r="A1308">
        <v>1307</v>
      </c>
      <c r="B1308" s="3">
        <v>-0.50949999999999995</v>
      </c>
    </row>
    <row r="1309" spans="1:2">
      <c r="A1309">
        <v>1308</v>
      </c>
      <c r="B1309" s="3">
        <v>-0.4466</v>
      </c>
    </row>
    <row r="1310" spans="1:2">
      <c r="A1310">
        <v>1309</v>
      </c>
      <c r="B1310" s="3">
        <v>-0.39489999999999997</v>
      </c>
    </row>
    <row r="1311" spans="1:2">
      <c r="A1311">
        <v>1310</v>
      </c>
      <c r="B1311" s="3">
        <v>-0.31369999999999998</v>
      </c>
    </row>
    <row r="1312" spans="1:2">
      <c r="A1312">
        <v>1311</v>
      </c>
      <c r="B1312" s="3">
        <v>-0.26090000000000002</v>
      </c>
    </row>
    <row r="1313" spans="1:2">
      <c r="A1313">
        <v>1312</v>
      </c>
      <c r="B1313" s="3">
        <v>-0.3019</v>
      </c>
    </row>
    <row r="1314" spans="1:2">
      <c r="A1314">
        <v>1313</v>
      </c>
      <c r="B1314" s="3">
        <v>-0.2823</v>
      </c>
    </row>
    <row r="1315" spans="1:2">
      <c r="A1315">
        <v>1314</v>
      </c>
      <c r="B1315" s="3">
        <v>-0.2571</v>
      </c>
    </row>
    <row r="1316" spans="1:2">
      <c r="A1316">
        <v>1315</v>
      </c>
      <c r="B1316" s="3">
        <v>-0.38850000000000001</v>
      </c>
    </row>
    <row r="1317" spans="1:2">
      <c r="A1317">
        <v>1316</v>
      </c>
      <c r="B1317" s="3">
        <v>-0.47339999999999999</v>
      </c>
    </row>
    <row r="1318" spans="1:2">
      <c r="A1318">
        <v>1317</v>
      </c>
      <c r="B1318" s="3">
        <v>-0.49230000000000002</v>
      </c>
    </row>
    <row r="1319" spans="1:2">
      <c r="A1319">
        <v>1318</v>
      </c>
      <c r="B1319" s="3">
        <v>-0.54620000000000002</v>
      </c>
    </row>
    <row r="1320" spans="1:2">
      <c r="A1320">
        <v>1319</v>
      </c>
      <c r="B1320" s="3">
        <v>-0.51690000000000003</v>
      </c>
    </row>
    <row r="1321" spans="1:2">
      <c r="A1321">
        <v>1320</v>
      </c>
      <c r="B1321" s="3">
        <v>-0.3594</v>
      </c>
    </row>
    <row r="1322" spans="1:2">
      <c r="A1322">
        <v>1321</v>
      </c>
      <c r="B1322" s="3">
        <v>-0.28120000000000001</v>
      </c>
    </row>
    <row r="1323" spans="1:2">
      <c r="A1323">
        <v>1322</v>
      </c>
      <c r="B1323" s="3">
        <v>-0.38229999999999997</v>
      </c>
    </row>
    <row r="1324" spans="1:2">
      <c r="A1324">
        <v>1323</v>
      </c>
      <c r="B1324" s="3">
        <v>-0.46610000000000001</v>
      </c>
    </row>
    <row r="1325" spans="1:2">
      <c r="A1325">
        <v>1324</v>
      </c>
      <c r="B1325" s="3">
        <v>-0.37019999999999997</v>
      </c>
    </row>
    <row r="1326" spans="1:2">
      <c r="A1326">
        <v>1325</v>
      </c>
      <c r="B1326" s="3">
        <v>-0.22950000000000001</v>
      </c>
    </row>
    <row r="1327" spans="1:2">
      <c r="A1327">
        <v>1326</v>
      </c>
      <c r="B1327" s="3">
        <v>-0.152</v>
      </c>
    </row>
    <row r="1328" spans="1:2">
      <c r="A1328">
        <v>1327</v>
      </c>
      <c r="B1328" s="3">
        <v>-0.17630000000000001</v>
      </c>
    </row>
    <row r="1329" spans="1:2">
      <c r="A1329">
        <v>1328</v>
      </c>
      <c r="B1329" s="3">
        <v>-0.33539999999999998</v>
      </c>
    </row>
    <row r="1330" spans="1:2">
      <c r="A1330">
        <v>1329</v>
      </c>
      <c r="B1330" s="3">
        <v>-0.3785</v>
      </c>
    </row>
    <row r="1331" spans="1:2">
      <c r="A1331">
        <v>1330</v>
      </c>
      <c r="B1331" s="3">
        <v>-0.1918</v>
      </c>
    </row>
    <row r="1332" spans="1:2">
      <c r="A1332">
        <v>1331</v>
      </c>
      <c r="B1332" s="3">
        <v>-7.5800000000000006E-2</v>
      </c>
    </row>
    <row r="1333" spans="1:2">
      <c r="A1333">
        <v>1332</v>
      </c>
      <c r="B1333" s="3">
        <v>-0.1148</v>
      </c>
    </row>
    <row r="1334" spans="1:2">
      <c r="A1334">
        <v>1333</v>
      </c>
      <c r="B1334" s="3">
        <v>-0.19359999999999999</v>
      </c>
    </row>
    <row r="1335" spans="1:2">
      <c r="A1335">
        <v>1334</v>
      </c>
      <c r="B1335" s="3">
        <v>-0.33040000000000003</v>
      </c>
    </row>
    <row r="1336" spans="1:2">
      <c r="A1336">
        <v>1335</v>
      </c>
      <c r="B1336" s="3">
        <v>-0.51339999999999997</v>
      </c>
    </row>
    <row r="1337" spans="1:2">
      <c r="A1337">
        <v>1336</v>
      </c>
      <c r="B1337" s="3">
        <v>-0.57269999999999999</v>
      </c>
    </row>
    <row r="1338" spans="1:2">
      <c r="A1338">
        <v>1337</v>
      </c>
      <c r="B1338" s="3">
        <v>-0.54659999999999997</v>
      </c>
    </row>
    <row r="1339" spans="1:2">
      <c r="A1339">
        <v>1338</v>
      </c>
      <c r="B1339" s="3">
        <v>-0.59640000000000004</v>
      </c>
    </row>
    <row r="1340" spans="1:2">
      <c r="A1340">
        <v>1339</v>
      </c>
      <c r="B1340" s="3">
        <v>-0.54459999999999997</v>
      </c>
    </row>
    <row r="1341" spans="1:2">
      <c r="A1341">
        <v>1340</v>
      </c>
      <c r="B1341" s="3">
        <v>-0.39610000000000001</v>
      </c>
    </row>
    <row r="1342" spans="1:2">
      <c r="A1342">
        <v>1341</v>
      </c>
      <c r="B1342" s="3">
        <v>-0.26340000000000002</v>
      </c>
    </row>
    <row r="1343" spans="1:2">
      <c r="A1343">
        <v>1342</v>
      </c>
      <c r="B1343" s="3">
        <v>-0.17430000000000001</v>
      </c>
    </row>
    <row r="1344" spans="1:2">
      <c r="A1344">
        <v>1343</v>
      </c>
      <c r="B1344" s="3">
        <v>-0.1822</v>
      </c>
    </row>
    <row r="1345" spans="1:2">
      <c r="A1345">
        <v>1344</v>
      </c>
      <c r="B1345" s="3">
        <v>-0.25850000000000001</v>
      </c>
    </row>
    <row r="1346" spans="1:2">
      <c r="A1346">
        <v>1345</v>
      </c>
      <c r="B1346" s="3">
        <v>-0.29409999999999997</v>
      </c>
    </row>
    <row r="1347" spans="1:2">
      <c r="A1347">
        <v>1346</v>
      </c>
      <c r="B1347" s="3">
        <v>-0.29199999999999998</v>
      </c>
    </row>
    <row r="1348" spans="1:2">
      <c r="A1348">
        <v>1347</v>
      </c>
      <c r="B1348" s="3">
        <v>-0.30630000000000002</v>
      </c>
    </row>
    <row r="1349" spans="1:2">
      <c r="A1349">
        <v>1348</v>
      </c>
      <c r="B1349" s="3">
        <v>-0.31819999999999998</v>
      </c>
    </row>
    <row r="1350" spans="1:2">
      <c r="A1350">
        <v>1349</v>
      </c>
      <c r="B1350" s="3">
        <v>-0.34089999999999998</v>
      </c>
    </row>
    <row r="1351" spans="1:2">
      <c r="A1351">
        <v>1350</v>
      </c>
      <c r="B1351" s="3">
        <v>-0.43480000000000002</v>
      </c>
    </row>
    <row r="1352" spans="1:2">
      <c r="A1352">
        <v>1351</v>
      </c>
      <c r="B1352" s="3">
        <v>-0.46229999999999999</v>
      </c>
    </row>
    <row r="1353" spans="1:2">
      <c r="A1353">
        <v>1352</v>
      </c>
      <c r="B1353" s="3">
        <v>-0.28960000000000002</v>
      </c>
    </row>
    <row r="1354" spans="1:2">
      <c r="A1354">
        <v>1353</v>
      </c>
      <c r="B1354" s="3">
        <v>-0.20100000000000001</v>
      </c>
    </row>
    <row r="1355" spans="1:2">
      <c r="A1355">
        <v>1354</v>
      </c>
      <c r="B1355" s="3">
        <v>-0.23269999999999999</v>
      </c>
    </row>
    <row r="1356" spans="1:2">
      <c r="A1356">
        <v>1355</v>
      </c>
      <c r="B1356" s="3">
        <v>-0.13500000000000001</v>
      </c>
    </row>
    <row r="1357" spans="1:2">
      <c r="A1357">
        <v>1356</v>
      </c>
      <c r="B1357" s="3">
        <v>1.44E-2</v>
      </c>
    </row>
    <row r="1358" spans="1:2">
      <c r="A1358">
        <v>1357</v>
      </c>
      <c r="B1358" s="3">
        <v>-1.38E-2</v>
      </c>
    </row>
    <row r="1359" spans="1:2">
      <c r="A1359">
        <v>1358</v>
      </c>
      <c r="B1359" s="3">
        <v>-0.1414</v>
      </c>
    </row>
    <row r="1360" spans="1:2">
      <c r="A1360">
        <v>1359</v>
      </c>
      <c r="B1360" s="3">
        <v>-0.2011</v>
      </c>
    </row>
    <row r="1361" spans="1:2">
      <c r="A1361">
        <v>1360</v>
      </c>
      <c r="B1361" s="3">
        <v>-0.28449999999999998</v>
      </c>
    </row>
    <row r="1362" spans="1:2">
      <c r="A1362">
        <v>1361</v>
      </c>
      <c r="B1362" s="3">
        <v>-0.40410000000000001</v>
      </c>
    </row>
    <row r="1363" spans="1:2">
      <c r="A1363">
        <v>1362</v>
      </c>
      <c r="B1363" s="3">
        <v>-0.41270000000000001</v>
      </c>
    </row>
    <row r="1364" spans="1:2">
      <c r="A1364">
        <v>1363</v>
      </c>
      <c r="B1364" s="3">
        <v>-0.33429999999999999</v>
      </c>
    </row>
    <row r="1365" spans="1:2">
      <c r="A1365">
        <v>1364</v>
      </c>
      <c r="B1365" s="3">
        <v>-0.35520000000000002</v>
      </c>
    </row>
    <row r="1366" spans="1:2">
      <c r="A1366">
        <v>1365</v>
      </c>
      <c r="B1366" s="3">
        <v>-0.40129999999999999</v>
      </c>
    </row>
    <row r="1367" spans="1:2">
      <c r="A1367">
        <v>1366</v>
      </c>
      <c r="B1367" s="3">
        <v>-0.28489999999999999</v>
      </c>
    </row>
    <row r="1368" spans="1:2">
      <c r="A1368">
        <v>1367</v>
      </c>
      <c r="B1368" s="3">
        <v>-0.13830000000000001</v>
      </c>
    </row>
    <row r="1369" spans="1:2">
      <c r="A1369">
        <v>1368</v>
      </c>
      <c r="B1369" s="3">
        <v>-0.15340000000000001</v>
      </c>
    </row>
    <row r="1370" spans="1:2">
      <c r="A1370">
        <v>1369</v>
      </c>
      <c r="B1370" s="3">
        <v>-0.25659999999999999</v>
      </c>
    </row>
    <row r="1371" spans="1:2">
      <c r="A1371">
        <v>1370</v>
      </c>
      <c r="B1371" s="3">
        <v>-0.34260000000000002</v>
      </c>
    </row>
    <row r="1372" spans="1:2">
      <c r="A1372">
        <v>1371</v>
      </c>
      <c r="B1372" s="3">
        <v>-0.4546</v>
      </c>
    </row>
    <row r="1373" spans="1:2">
      <c r="A1373">
        <v>1372</v>
      </c>
      <c r="B1373" s="3">
        <v>-0.4662</v>
      </c>
    </row>
    <row r="1374" spans="1:2">
      <c r="A1374">
        <v>1373</v>
      </c>
      <c r="B1374" s="3">
        <v>-0.33110000000000001</v>
      </c>
    </row>
    <row r="1375" spans="1:2">
      <c r="A1375">
        <v>1374</v>
      </c>
      <c r="B1375" s="3">
        <v>-0.2336</v>
      </c>
    </row>
    <row r="1376" spans="1:2">
      <c r="A1376">
        <v>1375</v>
      </c>
      <c r="B1376" s="3">
        <v>-0.28129999999999999</v>
      </c>
    </row>
    <row r="1377" spans="1:2">
      <c r="A1377">
        <v>1376</v>
      </c>
      <c r="B1377" s="3">
        <v>-0.4178</v>
      </c>
    </row>
    <row r="1378" spans="1:2">
      <c r="A1378">
        <v>1377</v>
      </c>
      <c r="B1378" s="3">
        <v>-0.52869999999999995</v>
      </c>
    </row>
    <row r="1379" spans="1:2">
      <c r="A1379">
        <v>1378</v>
      </c>
      <c r="B1379" s="3">
        <v>-0.54210000000000003</v>
      </c>
    </row>
    <row r="1380" spans="1:2">
      <c r="A1380">
        <v>1379</v>
      </c>
      <c r="B1380" s="3">
        <v>-0.54390000000000005</v>
      </c>
    </row>
    <row r="1381" spans="1:2">
      <c r="A1381">
        <v>1380</v>
      </c>
      <c r="B1381" s="3">
        <v>-0.47639999999999999</v>
      </c>
    </row>
    <row r="1382" spans="1:2">
      <c r="A1382">
        <v>1381</v>
      </c>
      <c r="B1382" s="3">
        <v>-0.4249</v>
      </c>
    </row>
    <row r="1383" spans="1:2">
      <c r="A1383">
        <v>1382</v>
      </c>
      <c r="B1383" s="3">
        <v>-0.40839999999999999</v>
      </c>
    </row>
    <row r="1384" spans="1:2">
      <c r="A1384">
        <v>1383</v>
      </c>
      <c r="B1384" s="3">
        <v>-0.31850000000000001</v>
      </c>
    </row>
    <row r="1385" spans="1:2">
      <c r="A1385">
        <v>1384</v>
      </c>
      <c r="B1385" s="3">
        <v>-0.1913</v>
      </c>
    </row>
    <row r="1386" spans="1:2">
      <c r="A1386">
        <v>1385</v>
      </c>
      <c r="B1386" s="3">
        <v>-0.1077</v>
      </c>
    </row>
    <row r="1387" spans="1:2">
      <c r="A1387">
        <v>1386</v>
      </c>
      <c r="B1387" s="3">
        <v>-0.1452</v>
      </c>
    </row>
    <row r="1388" spans="1:2">
      <c r="A1388">
        <v>1387</v>
      </c>
      <c r="B1388" s="3">
        <v>-0.2205</v>
      </c>
    </row>
    <row r="1389" spans="1:2">
      <c r="A1389">
        <v>1388</v>
      </c>
      <c r="B1389" s="3">
        <v>-0.23080000000000001</v>
      </c>
    </row>
    <row r="1390" spans="1:2">
      <c r="A1390">
        <v>1389</v>
      </c>
      <c r="B1390" s="3">
        <v>-0.29330000000000001</v>
      </c>
    </row>
    <row r="1391" spans="1:2">
      <c r="A1391">
        <v>1390</v>
      </c>
      <c r="B1391" s="3">
        <v>-0.3715</v>
      </c>
    </row>
    <row r="1392" spans="1:2">
      <c r="A1392">
        <v>1391</v>
      </c>
      <c r="B1392" s="3">
        <v>-0.3301</v>
      </c>
    </row>
    <row r="1393" spans="1:2">
      <c r="A1393">
        <v>1392</v>
      </c>
      <c r="B1393" s="3">
        <v>-0.29399999999999998</v>
      </c>
    </row>
    <row r="1394" spans="1:2">
      <c r="A1394">
        <v>1393</v>
      </c>
      <c r="B1394" s="3">
        <v>-0.25259999999999999</v>
      </c>
    </row>
    <row r="1395" spans="1:2">
      <c r="A1395">
        <v>1394</v>
      </c>
      <c r="B1395" s="3">
        <v>-0.19589999999999999</v>
      </c>
    </row>
    <row r="1396" spans="1:2">
      <c r="A1396">
        <v>1395</v>
      </c>
      <c r="B1396" s="3">
        <v>-0.28399999999999997</v>
      </c>
    </row>
    <row r="1397" spans="1:2">
      <c r="A1397">
        <v>1396</v>
      </c>
      <c r="B1397" s="3">
        <v>-0.41870000000000002</v>
      </c>
    </row>
    <row r="1398" spans="1:2">
      <c r="A1398">
        <v>1397</v>
      </c>
      <c r="B1398" s="3">
        <v>-0.45250000000000001</v>
      </c>
    </row>
    <row r="1399" spans="1:2">
      <c r="A1399">
        <v>1398</v>
      </c>
      <c r="B1399" s="3">
        <v>-0.44269999999999998</v>
      </c>
    </row>
    <row r="1400" spans="1:2">
      <c r="A1400">
        <v>1399</v>
      </c>
      <c r="B1400" s="3">
        <v>-0.46560000000000001</v>
      </c>
    </row>
    <row r="1401" spans="1:2">
      <c r="A1401">
        <v>1400</v>
      </c>
      <c r="B1401" s="3">
        <v>-0.49220000000000003</v>
      </c>
    </row>
    <row r="1402" spans="1:2">
      <c r="A1402">
        <v>1401</v>
      </c>
      <c r="B1402" s="3">
        <v>-0.46289999999999998</v>
      </c>
    </row>
    <row r="1403" spans="1:2">
      <c r="A1403">
        <v>1402</v>
      </c>
      <c r="B1403" s="3">
        <v>-0.39119999999999999</v>
      </c>
    </row>
    <row r="1404" spans="1:2">
      <c r="A1404">
        <v>1403</v>
      </c>
      <c r="B1404" s="3">
        <v>-0.34749999999999998</v>
      </c>
    </row>
    <row r="1405" spans="1:2">
      <c r="A1405">
        <v>1404</v>
      </c>
      <c r="B1405" s="3">
        <v>-0.26150000000000001</v>
      </c>
    </row>
    <row r="1406" spans="1:2">
      <c r="A1406">
        <v>1405</v>
      </c>
      <c r="B1406" s="3">
        <v>-0.1052</v>
      </c>
    </row>
    <row r="1407" spans="1:2">
      <c r="A1407">
        <v>1406</v>
      </c>
      <c r="B1407" s="3">
        <v>-8.3799999999999999E-2</v>
      </c>
    </row>
    <row r="1408" spans="1:2">
      <c r="A1408">
        <v>1407</v>
      </c>
      <c r="B1408" s="3">
        <v>-0.22120000000000001</v>
      </c>
    </row>
    <row r="1409" spans="1:2">
      <c r="A1409">
        <v>1408</v>
      </c>
      <c r="B1409" s="3">
        <v>-0.2535</v>
      </c>
    </row>
    <row r="1410" spans="1:2">
      <c r="A1410">
        <v>1409</v>
      </c>
      <c r="B1410" s="3">
        <v>-0.20319999999999999</v>
      </c>
    </row>
    <row r="1411" spans="1:2">
      <c r="A1411">
        <v>1410</v>
      </c>
      <c r="B1411" s="3">
        <v>-0.20300000000000001</v>
      </c>
    </row>
    <row r="1412" spans="1:2">
      <c r="A1412">
        <v>1411</v>
      </c>
      <c r="B1412" s="3">
        <v>-0.18629999999999999</v>
      </c>
    </row>
    <row r="1413" spans="1:2">
      <c r="A1413">
        <v>1412</v>
      </c>
      <c r="B1413" s="3">
        <v>-0.21160000000000001</v>
      </c>
    </row>
    <row r="1414" spans="1:2">
      <c r="A1414">
        <v>1413</v>
      </c>
      <c r="B1414" s="3">
        <v>-0.33600000000000002</v>
      </c>
    </row>
    <row r="1415" spans="1:2">
      <c r="A1415">
        <v>1414</v>
      </c>
      <c r="B1415" s="3">
        <v>-0.40129999999999999</v>
      </c>
    </row>
    <row r="1416" spans="1:2">
      <c r="A1416">
        <v>1415</v>
      </c>
      <c r="B1416" s="3">
        <v>-0.3306</v>
      </c>
    </row>
    <row r="1417" spans="1:2">
      <c r="A1417">
        <v>1416</v>
      </c>
      <c r="B1417" s="3">
        <v>-0.17419999999999999</v>
      </c>
    </row>
    <row r="1418" spans="1:2">
      <c r="A1418">
        <v>1417</v>
      </c>
      <c r="B1418" s="3">
        <v>-2.4899999999999999E-2</v>
      </c>
    </row>
    <row r="1419" spans="1:2">
      <c r="A1419">
        <v>1418</v>
      </c>
      <c r="B1419" s="3">
        <v>-2.1499999999999998E-2</v>
      </c>
    </row>
    <row r="1420" spans="1:2">
      <c r="A1420">
        <v>1419</v>
      </c>
      <c r="B1420" s="3">
        <v>-0.1118</v>
      </c>
    </row>
    <row r="1421" spans="1:2">
      <c r="A1421">
        <v>1420</v>
      </c>
      <c r="B1421" s="3">
        <v>-0.17749999999999999</v>
      </c>
    </row>
    <row r="1422" spans="1:2">
      <c r="A1422">
        <v>1421</v>
      </c>
      <c r="B1422" s="3">
        <v>-0.22309999999999999</v>
      </c>
    </row>
    <row r="1423" spans="1:2">
      <c r="A1423">
        <v>1422</v>
      </c>
      <c r="B1423" s="3">
        <v>-0.14960000000000001</v>
      </c>
    </row>
    <row r="1424" spans="1:2">
      <c r="A1424">
        <v>1423</v>
      </c>
      <c r="B1424" s="3">
        <v>-1.6000000000000001E-3</v>
      </c>
    </row>
    <row r="1425" spans="1:2">
      <c r="A1425">
        <v>1424</v>
      </c>
      <c r="B1425" s="3">
        <v>-4.1000000000000003E-3</v>
      </c>
    </row>
    <row r="1426" spans="1:2">
      <c r="A1426">
        <v>1425</v>
      </c>
      <c r="B1426" s="3">
        <v>-0.1542</v>
      </c>
    </row>
    <row r="1427" spans="1:2">
      <c r="A1427">
        <v>1426</v>
      </c>
      <c r="B1427" s="3">
        <v>-0.21679999999999999</v>
      </c>
    </row>
    <row r="1428" spans="1:2">
      <c r="A1428">
        <v>1427</v>
      </c>
      <c r="B1428" s="3">
        <v>-9.5899999999999999E-2</v>
      </c>
    </row>
    <row r="1429" spans="1:2">
      <c r="A1429">
        <v>1428</v>
      </c>
      <c r="B1429" s="3">
        <v>-2.5499999999999998E-2</v>
      </c>
    </row>
    <row r="1430" spans="1:2">
      <c r="A1430">
        <v>1429</v>
      </c>
      <c r="B1430" s="3">
        <v>-0.1167</v>
      </c>
    </row>
    <row r="1431" spans="1:2">
      <c r="A1431">
        <v>1430</v>
      </c>
      <c r="B1431" s="3">
        <v>-0.22939999999999999</v>
      </c>
    </row>
    <row r="1432" spans="1:2">
      <c r="A1432">
        <v>1431</v>
      </c>
      <c r="B1432" s="3">
        <v>-0.30299999999999999</v>
      </c>
    </row>
    <row r="1433" spans="1:2">
      <c r="A1433">
        <v>1432</v>
      </c>
      <c r="B1433" s="3">
        <v>-0.32169999999999999</v>
      </c>
    </row>
    <row r="1434" spans="1:2">
      <c r="A1434">
        <v>1433</v>
      </c>
      <c r="B1434" s="3">
        <v>-0.38319999999999999</v>
      </c>
    </row>
    <row r="1435" spans="1:2">
      <c r="A1435">
        <v>1434</v>
      </c>
      <c r="B1435" s="3">
        <v>-0.43269999999999997</v>
      </c>
    </row>
    <row r="1436" spans="1:2">
      <c r="A1436">
        <v>1435</v>
      </c>
      <c r="B1436" s="3">
        <v>-0.31309999999999999</v>
      </c>
    </row>
    <row r="1437" spans="1:2">
      <c r="A1437">
        <v>1436</v>
      </c>
      <c r="B1437" s="3">
        <v>-0.22450000000000001</v>
      </c>
    </row>
    <row r="1438" spans="1:2">
      <c r="A1438">
        <v>1437</v>
      </c>
      <c r="B1438" s="3">
        <v>-0.31280000000000002</v>
      </c>
    </row>
    <row r="1439" spans="1:2">
      <c r="A1439">
        <v>1438</v>
      </c>
      <c r="B1439" s="3">
        <v>-0.38500000000000001</v>
      </c>
    </row>
    <row r="1440" spans="1:2">
      <c r="A1440">
        <v>1439</v>
      </c>
      <c r="B1440" s="3">
        <v>-0.315</v>
      </c>
    </row>
    <row r="1441" spans="1:2">
      <c r="A1441">
        <v>1440</v>
      </c>
      <c r="B1441" s="3">
        <v>-0.26140000000000002</v>
      </c>
    </row>
    <row r="1442" spans="1:2">
      <c r="A1442">
        <v>1441</v>
      </c>
      <c r="B1442" s="3">
        <v>-0.33069999999999999</v>
      </c>
    </row>
    <row r="1443" spans="1:2">
      <c r="A1443">
        <v>1442</v>
      </c>
      <c r="B1443" s="3">
        <v>-0.33960000000000001</v>
      </c>
    </row>
    <row r="1444" spans="1:2">
      <c r="A1444">
        <v>1443</v>
      </c>
      <c r="B1444" s="3">
        <v>-0.2112</v>
      </c>
    </row>
    <row r="1445" spans="1:2">
      <c r="A1445">
        <v>1444</v>
      </c>
      <c r="B1445" s="3">
        <v>-0.20780000000000001</v>
      </c>
    </row>
    <row r="1446" spans="1:2">
      <c r="A1446">
        <v>1445</v>
      </c>
      <c r="B1446" s="3">
        <v>-0.34839999999999999</v>
      </c>
    </row>
    <row r="1447" spans="1:2">
      <c r="A1447">
        <v>1446</v>
      </c>
      <c r="B1447" s="3">
        <v>-0.46350000000000002</v>
      </c>
    </row>
    <row r="1448" spans="1:2">
      <c r="A1448">
        <v>1447</v>
      </c>
      <c r="B1448" s="3">
        <v>-0.54630000000000001</v>
      </c>
    </row>
    <row r="1449" spans="1:2">
      <c r="A1449">
        <v>1448</v>
      </c>
      <c r="B1449" s="3">
        <v>-0.6431</v>
      </c>
    </row>
    <row r="1450" spans="1:2">
      <c r="A1450">
        <v>1449</v>
      </c>
      <c r="B1450" s="3">
        <v>-0.70860000000000001</v>
      </c>
    </row>
    <row r="1451" spans="1:2">
      <c r="A1451">
        <v>1450</v>
      </c>
      <c r="B1451" s="3">
        <v>-0.72550000000000003</v>
      </c>
    </row>
    <row r="1452" spans="1:2">
      <c r="A1452">
        <v>1451</v>
      </c>
      <c r="B1452" s="3">
        <v>-0.66449999999999998</v>
      </c>
    </row>
    <row r="1453" spans="1:2">
      <c r="A1453">
        <v>1452</v>
      </c>
      <c r="B1453" s="3">
        <v>-0.62380000000000002</v>
      </c>
    </row>
    <row r="1454" spans="1:2">
      <c r="A1454">
        <v>1453</v>
      </c>
      <c r="B1454" s="3">
        <v>-0.59079999999999999</v>
      </c>
    </row>
    <row r="1455" spans="1:2">
      <c r="A1455">
        <v>1454</v>
      </c>
      <c r="B1455" s="3">
        <v>-0.56820000000000004</v>
      </c>
    </row>
    <row r="1456" spans="1:2">
      <c r="A1456">
        <v>1455</v>
      </c>
      <c r="B1456" s="3">
        <v>-0.67869999999999997</v>
      </c>
    </row>
    <row r="1457" spans="1:2">
      <c r="A1457">
        <v>1456</v>
      </c>
      <c r="B1457" s="3">
        <v>-0.84230000000000005</v>
      </c>
    </row>
    <row r="1458" spans="1:2">
      <c r="A1458">
        <v>1457</v>
      </c>
      <c r="B1458" s="3">
        <v>-0.80930000000000002</v>
      </c>
    </row>
    <row r="1459" spans="1:2">
      <c r="A1459">
        <v>1458</v>
      </c>
      <c r="B1459" s="3">
        <v>-0.59199999999999997</v>
      </c>
    </row>
    <row r="1460" spans="1:2">
      <c r="A1460">
        <v>1459</v>
      </c>
      <c r="B1460" s="3">
        <v>-0.48199999999999998</v>
      </c>
    </row>
    <row r="1461" spans="1:2">
      <c r="A1461">
        <v>1460</v>
      </c>
      <c r="B1461" s="3">
        <v>-0.57020000000000004</v>
      </c>
    </row>
    <row r="1462" spans="1:2">
      <c r="A1462">
        <v>1461</v>
      </c>
      <c r="B1462" s="3">
        <v>-0.66100000000000003</v>
      </c>
    </row>
    <row r="1463" spans="1:2">
      <c r="A1463">
        <v>1462</v>
      </c>
      <c r="B1463" s="3">
        <v>-0.61119999999999997</v>
      </c>
    </row>
    <row r="1464" spans="1:2">
      <c r="A1464">
        <v>1463</v>
      </c>
      <c r="B1464" s="3">
        <v>-0.59150000000000003</v>
      </c>
    </row>
    <row r="1465" spans="1:2">
      <c r="A1465">
        <v>1464</v>
      </c>
      <c r="B1465" s="3">
        <v>-0.70879999999999999</v>
      </c>
    </row>
    <row r="1466" spans="1:2">
      <c r="A1466">
        <v>1465</v>
      </c>
      <c r="B1466" s="3">
        <v>-0.71120000000000005</v>
      </c>
    </row>
    <row r="1467" spans="1:2">
      <c r="A1467">
        <v>1466</v>
      </c>
      <c r="B1467" s="3">
        <v>-0.58350000000000002</v>
      </c>
    </row>
    <row r="1468" spans="1:2">
      <c r="A1468">
        <v>1467</v>
      </c>
      <c r="B1468" s="3">
        <v>-0.55969999999999998</v>
      </c>
    </row>
    <row r="1469" spans="1:2">
      <c r="A1469">
        <v>1468</v>
      </c>
      <c r="B1469" s="3">
        <v>-0.61380000000000001</v>
      </c>
    </row>
    <row r="1470" spans="1:2">
      <c r="A1470">
        <v>1469</v>
      </c>
      <c r="B1470" s="3">
        <v>-0.47670000000000001</v>
      </c>
    </row>
    <row r="1471" spans="1:2">
      <c r="A1471">
        <v>1470</v>
      </c>
      <c r="B1471" s="3">
        <v>-0.31680000000000003</v>
      </c>
    </row>
    <row r="1472" spans="1:2">
      <c r="A1472">
        <v>1471</v>
      </c>
      <c r="B1472" s="3">
        <v>-0.34339999999999998</v>
      </c>
    </row>
    <row r="1473" spans="1:2">
      <c r="A1473">
        <v>1472</v>
      </c>
      <c r="B1473" s="3">
        <v>-0.42899999999999999</v>
      </c>
    </row>
    <row r="1474" spans="1:2">
      <c r="A1474">
        <v>1473</v>
      </c>
      <c r="B1474" s="3">
        <v>-0.52239999999999998</v>
      </c>
    </row>
    <row r="1475" spans="1:2">
      <c r="A1475">
        <v>1474</v>
      </c>
      <c r="B1475" s="3">
        <v>-0.64800000000000002</v>
      </c>
    </row>
    <row r="1476" spans="1:2">
      <c r="A1476">
        <v>1475</v>
      </c>
      <c r="B1476" s="3">
        <v>-0.7</v>
      </c>
    </row>
    <row r="1477" spans="1:2">
      <c r="A1477">
        <v>1476</v>
      </c>
      <c r="B1477" s="3">
        <v>-0.56289999999999996</v>
      </c>
    </row>
    <row r="1478" spans="1:2">
      <c r="A1478">
        <v>1477</v>
      </c>
      <c r="B1478" s="3">
        <v>-0.40529999999999999</v>
      </c>
    </row>
    <row r="1479" spans="1:2">
      <c r="A1479">
        <v>1478</v>
      </c>
      <c r="B1479" s="3">
        <v>-0.46739999999999998</v>
      </c>
    </row>
    <row r="1480" spans="1:2">
      <c r="A1480">
        <v>1479</v>
      </c>
      <c r="B1480" s="3">
        <v>-0.60419999999999996</v>
      </c>
    </row>
    <row r="1481" spans="1:2">
      <c r="A1481">
        <v>1480</v>
      </c>
      <c r="B1481" s="3">
        <v>-0.56730000000000003</v>
      </c>
    </row>
    <row r="1482" spans="1:2">
      <c r="A1482">
        <v>1481</v>
      </c>
      <c r="B1482" s="3">
        <v>-0.52410000000000001</v>
      </c>
    </row>
    <row r="1483" spans="1:2">
      <c r="A1483">
        <v>1482</v>
      </c>
      <c r="B1483" s="3">
        <v>-0.56759999999999999</v>
      </c>
    </row>
    <row r="1484" spans="1:2">
      <c r="A1484">
        <v>1483</v>
      </c>
      <c r="B1484" s="3">
        <v>-0.44519999999999998</v>
      </c>
    </row>
    <row r="1485" spans="1:2">
      <c r="A1485">
        <v>1484</v>
      </c>
      <c r="B1485" s="3">
        <v>-0.20449999999999999</v>
      </c>
    </row>
    <row r="1486" spans="1:2">
      <c r="A1486">
        <v>1485</v>
      </c>
      <c r="B1486" s="3">
        <v>-0.113</v>
      </c>
    </row>
    <row r="1487" spans="1:2">
      <c r="A1487">
        <v>1486</v>
      </c>
      <c r="B1487" s="3">
        <v>-0.1138</v>
      </c>
    </row>
    <row r="1488" spans="1:2">
      <c r="A1488">
        <v>1487</v>
      </c>
      <c r="B1488" s="3">
        <v>-0.1231</v>
      </c>
    </row>
    <row r="1489" spans="1:2">
      <c r="A1489">
        <v>1488</v>
      </c>
      <c r="B1489" s="3">
        <v>-0.1167</v>
      </c>
    </row>
    <row r="1490" spans="1:2">
      <c r="A1490">
        <v>1489</v>
      </c>
      <c r="B1490" s="3">
        <v>-1.67E-2</v>
      </c>
    </row>
    <row r="1491" spans="1:2">
      <c r="A1491">
        <v>1490</v>
      </c>
      <c r="B1491" s="3">
        <v>-2.9000000000000001E-2</v>
      </c>
    </row>
    <row r="1492" spans="1:2">
      <c r="A1492">
        <v>1491</v>
      </c>
      <c r="B1492" s="3">
        <v>-0.31419999999999998</v>
      </c>
    </row>
    <row r="1493" spans="1:2">
      <c r="A1493">
        <v>1492</v>
      </c>
      <c r="B1493" s="3">
        <v>-0.57699999999999996</v>
      </c>
    </row>
    <row r="1494" spans="1:2">
      <c r="A1494">
        <v>1493</v>
      </c>
      <c r="B1494" s="3">
        <v>-0.4783</v>
      </c>
    </row>
    <row r="1495" spans="1:2">
      <c r="A1495">
        <v>1494</v>
      </c>
      <c r="B1495" s="3">
        <v>-0.33639999999999998</v>
      </c>
    </row>
    <row r="1496" spans="1:2">
      <c r="A1496">
        <v>1495</v>
      </c>
      <c r="B1496" s="3">
        <v>-0.4743</v>
      </c>
    </row>
    <row r="1497" spans="1:2">
      <c r="A1497">
        <v>1496</v>
      </c>
      <c r="B1497" s="3">
        <v>-0.71579999999999999</v>
      </c>
    </row>
    <row r="1498" spans="1:2">
      <c r="A1498">
        <v>1497</v>
      </c>
      <c r="B1498" s="3">
        <v>-0.78420000000000001</v>
      </c>
    </row>
    <row r="1499" spans="1:2">
      <c r="A1499">
        <v>1498</v>
      </c>
      <c r="B1499" s="3">
        <v>-0.62839999999999996</v>
      </c>
    </row>
    <row r="1500" spans="1:2">
      <c r="A1500">
        <v>1499</v>
      </c>
      <c r="B1500" s="3">
        <v>-0.59630000000000005</v>
      </c>
    </row>
    <row r="1501" spans="1:2">
      <c r="A1501">
        <v>1500</v>
      </c>
      <c r="B1501" s="3">
        <v>-0.69159999999999999</v>
      </c>
    </row>
    <row r="1502" spans="1:2">
      <c r="A1502">
        <v>1501</v>
      </c>
      <c r="B1502" s="3">
        <v>-0.58720000000000006</v>
      </c>
    </row>
    <row r="1503" spans="1:2">
      <c r="A1503">
        <v>1502</v>
      </c>
      <c r="B1503" s="3">
        <v>-0.44779999999999998</v>
      </c>
    </row>
    <row r="1504" spans="1:2">
      <c r="A1504">
        <v>1503</v>
      </c>
      <c r="B1504" s="3">
        <v>-0.45839999999999997</v>
      </c>
    </row>
    <row r="1505" spans="1:2">
      <c r="A1505">
        <v>1504</v>
      </c>
      <c r="B1505" s="3">
        <v>-0.52669999999999995</v>
      </c>
    </row>
    <row r="1506" spans="1:2">
      <c r="A1506">
        <v>1505</v>
      </c>
      <c r="B1506" s="3">
        <v>-0.58109999999999995</v>
      </c>
    </row>
    <row r="1507" spans="1:2">
      <c r="A1507">
        <v>1506</v>
      </c>
      <c r="B1507" s="3">
        <v>-0.5786</v>
      </c>
    </row>
    <row r="1508" spans="1:2">
      <c r="A1508">
        <v>1507</v>
      </c>
      <c r="B1508" s="3">
        <v>-0.5353</v>
      </c>
    </row>
    <row r="1509" spans="1:2">
      <c r="A1509">
        <v>1508</v>
      </c>
      <c r="B1509" s="3">
        <v>-0.47720000000000001</v>
      </c>
    </row>
    <row r="1510" spans="1:2">
      <c r="A1510">
        <v>1509</v>
      </c>
      <c r="B1510" s="3">
        <v>-0.37819999999999998</v>
      </c>
    </row>
    <row r="1511" spans="1:2">
      <c r="A1511">
        <v>1510</v>
      </c>
      <c r="B1511" s="3">
        <v>-0.33510000000000001</v>
      </c>
    </row>
    <row r="1512" spans="1:2">
      <c r="A1512">
        <v>1511</v>
      </c>
      <c r="B1512" s="3">
        <v>-0.4168</v>
      </c>
    </row>
    <row r="1513" spans="1:2">
      <c r="A1513">
        <v>1512</v>
      </c>
      <c r="B1513" s="3">
        <v>-0.54800000000000004</v>
      </c>
    </row>
    <row r="1514" spans="1:2">
      <c r="A1514">
        <v>1513</v>
      </c>
      <c r="B1514" s="3">
        <v>-0.59570000000000001</v>
      </c>
    </row>
    <row r="1515" spans="1:2">
      <c r="A1515">
        <v>1514</v>
      </c>
      <c r="B1515" s="3">
        <v>-0.5857</v>
      </c>
    </row>
    <row r="1516" spans="1:2">
      <c r="A1516">
        <v>1515</v>
      </c>
      <c r="B1516" s="3">
        <v>-0.57320000000000004</v>
      </c>
    </row>
    <row r="1517" spans="1:2">
      <c r="A1517">
        <v>1516</v>
      </c>
      <c r="B1517" s="3">
        <v>-0.50749999999999995</v>
      </c>
    </row>
    <row r="1518" spans="1:2">
      <c r="A1518">
        <v>1517</v>
      </c>
      <c r="B1518" s="3">
        <v>-0.4672</v>
      </c>
    </row>
    <row r="1519" spans="1:2">
      <c r="A1519">
        <v>1518</v>
      </c>
      <c r="B1519" s="3">
        <v>-0.44059999999999999</v>
      </c>
    </row>
    <row r="1520" spans="1:2">
      <c r="A1520">
        <v>1519</v>
      </c>
      <c r="B1520" s="3">
        <v>-0.3674</v>
      </c>
    </row>
    <row r="1521" spans="1:2">
      <c r="A1521">
        <v>1520</v>
      </c>
      <c r="B1521" s="3">
        <v>-0.4178</v>
      </c>
    </row>
    <row r="1522" spans="1:2">
      <c r="A1522">
        <v>1521</v>
      </c>
      <c r="B1522" s="3">
        <v>-0.68379999999999996</v>
      </c>
    </row>
    <row r="1523" spans="1:2">
      <c r="A1523">
        <v>1522</v>
      </c>
      <c r="B1523" s="3">
        <v>-0.93530000000000002</v>
      </c>
    </row>
    <row r="1524" spans="1:2">
      <c r="A1524">
        <v>1523</v>
      </c>
      <c r="B1524" s="3">
        <v>-0.96550000000000002</v>
      </c>
    </row>
    <row r="1525" spans="1:2">
      <c r="A1525">
        <v>1524</v>
      </c>
      <c r="B1525" s="3">
        <v>-0.79269999999999996</v>
      </c>
    </row>
    <row r="1526" spans="1:2">
      <c r="A1526">
        <v>1525</v>
      </c>
      <c r="B1526" s="3">
        <v>-0.64349999999999996</v>
      </c>
    </row>
    <row r="1527" spans="1:2">
      <c r="A1527">
        <v>1526</v>
      </c>
      <c r="B1527" s="3">
        <v>-0.58679999999999999</v>
      </c>
    </row>
    <row r="1528" spans="1:2">
      <c r="A1528">
        <v>1527</v>
      </c>
      <c r="B1528" s="3">
        <v>-0.66879999999999995</v>
      </c>
    </row>
    <row r="1529" spans="1:2">
      <c r="A1529">
        <v>1528</v>
      </c>
      <c r="B1529" s="3">
        <v>-0.85619999999999996</v>
      </c>
    </row>
    <row r="1530" spans="1:2">
      <c r="A1530">
        <v>1529</v>
      </c>
      <c r="B1530" s="3">
        <v>-0.93720000000000003</v>
      </c>
    </row>
    <row r="1531" spans="1:2">
      <c r="A1531">
        <v>1530</v>
      </c>
      <c r="B1531" s="3">
        <v>-0.88880000000000003</v>
      </c>
    </row>
    <row r="1532" spans="1:2">
      <c r="A1532">
        <v>1531</v>
      </c>
      <c r="B1532" s="3">
        <v>-0.82899999999999996</v>
      </c>
    </row>
    <row r="1533" spans="1:2">
      <c r="A1533">
        <v>1532</v>
      </c>
      <c r="B1533" s="3">
        <v>-0.80310000000000004</v>
      </c>
    </row>
    <row r="1534" spans="1:2">
      <c r="A1534">
        <v>1533</v>
      </c>
      <c r="B1534" s="3">
        <v>-0.78849999999999998</v>
      </c>
    </row>
    <row r="1535" spans="1:2">
      <c r="A1535">
        <v>1534</v>
      </c>
      <c r="B1535" s="3">
        <v>-0.66579999999999995</v>
      </c>
    </row>
    <row r="1536" spans="1:2">
      <c r="A1536">
        <v>1535</v>
      </c>
      <c r="B1536" s="3">
        <v>-0.49519999999999997</v>
      </c>
    </row>
    <row r="1537" spans="1:2">
      <c r="A1537">
        <v>1536</v>
      </c>
      <c r="B1537" s="3">
        <v>-0.42880000000000001</v>
      </c>
    </row>
    <row r="1538" spans="1:2">
      <c r="A1538">
        <v>1537</v>
      </c>
      <c r="B1538" s="3">
        <v>-0.46350000000000002</v>
      </c>
    </row>
    <row r="1539" spans="1:2">
      <c r="A1539">
        <v>1538</v>
      </c>
      <c r="B1539" s="3">
        <v>-0.46450000000000002</v>
      </c>
    </row>
    <row r="1540" spans="1:2">
      <c r="A1540">
        <v>1539</v>
      </c>
      <c r="B1540" s="3">
        <v>-0.40589999999999998</v>
      </c>
    </row>
    <row r="1541" spans="1:2">
      <c r="A1541">
        <v>1540</v>
      </c>
      <c r="B1541" s="3">
        <v>-0.57179999999999997</v>
      </c>
    </row>
    <row r="1542" spans="1:2">
      <c r="A1542">
        <v>1541</v>
      </c>
      <c r="B1542" s="3">
        <v>-0.93720000000000003</v>
      </c>
    </row>
    <row r="1543" spans="1:2">
      <c r="A1543">
        <v>1542</v>
      </c>
      <c r="B1543" s="3">
        <v>-1.0810999999999999</v>
      </c>
    </row>
    <row r="1544" spans="1:2">
      <c r="A1544">
        <v>1543</v>
      </c>
      <c r="B1544" s="3">
        <v>-0.9849</v>
      </c>
    </row>
    <row r="1545" spans="1:2">
      <c r="A1545">
        <v>1544</v>
      </c>
      <c r="B1545" s="3">
        <v>-0.97070000000000001</v>
      </c>
    </row>
    <row r="1546" spans="1:2">
      <c r="A1546">
        <v>1545</v>
      </c>
      <c r="B1546" s="3">
        <v>-0.98240000000000005</v>
      </c>
    </row>
    <row r="1547" spans="1:2">
      <c r="A1547">
        <v>1546</v>
      </c>
      <c r="B1547" s="3">
        <v>-0.91790000000000005</v>
      </c>
    </row>
    <row r="1548" spans="1:2">
      <c r="A1548">
        <v>1547</v>
      </c>
      <c r="B1548" s="3">
        <v>-0.86080000000000001</v>
      </c>
    </row>
    <row r="1549" spans="1:2">
      <c r="A1549">
        <v>1548</v>
      </c>
      <c r="B1549" s="3">
        <v>-0.74880000000000002</v>
      </c>
    </row>
    <row r="1550" spans="1:2">
      <c r="A1550">
        <v>1549</v>
      </c>
      <c r="B1550" s="3">
        <v>-0.5665</v>
      </c>
    </row>
    <row r="1551" spans="1:2">
      <c r="A1551">
        <v>1550</v>
      </c>
      <c r="B1551" s="3">
        <v>-0.47570000000000001</v>
      </c>
    </row>
    <row r="1552" spans="1:2">
      <c r="A1552">
        <v>1551</v>
      </c>
      <c r="B1552" s="3">
        <v>-0.4879</v>
      </c>
    </row>
    <row r="1553" spans="1:2">
      <c r="A1553">
        <v>1552</v>
      </c>
      <c r="B1553" s="3">
        <v>-0.44569999999999999</v>
      </c>
    </row>
    <row r="1554" spans="1:2">
      <c r="A1554">
        <v>1553</v>
      </c>
      <c r="B1554" s="3">
        <v>-0.39169999999999999</v>
      </c>
    </row>
    <row r="1555" spans="1:2">
      <c r="A1555">
        <v>1554</v>
      </c>
      <c r="B1555" s="3">
        <v>-0.4572</v>
      </c>
    </row>
    <row r="1556" spans="1:2">
      <c r="A1556">
        <v>1555</v>
      </c>
      <c r="B1556" s="3">
        <v>-0.50629999999999997</v>
      </c>
    </row>
    <row r="1557" spans="1:2">
      <c r="A1557">
        <v>1556</v>
      </c>
      <c r="B1557" s="3">
        <v>-0.45810000000000001</v>
      </c>
    </row>
    <row r="1558" spans="1:2">
      <c r="A1558">
        <v>1557</v>
      </c>
      <c r="B1558" s="3">
        <v>-0.51080000000000003</v>
      </c>
    </row>
    <row r="1559" spans="1:2">
      <c r="A1559">
        <v>1558</v>
      </c>
      <c r="B1559" s="3">
        <v>-0.64449999999999996</v>
      </c>
    </row>
    <row r="1560" spans="1:2">
      <c r="A1560">
        <v>1559</v>
      </c>
      <c r="B1560" s="3">
        <v>-0.6452</v>
      </c>
    </row>
    <row r="1561" spans="1:2">
      <c r="A1561">
        <v>1560</v>
      </c>
      <c r="B1561" s="3">
        <v>-0.54139999999999999</v>
      </c>
    </row>
    <row r="1562" spans="1:2">
      <c r="A1562">
        <v>1561</v>
      </c>
      <c r="B1562" s="3">
        <v>-0.44069999999999998</v>
      </c>
    </row>
    <row r="1563" spans="1:2">
      <c r="A1563">
        <v>1562</v>
      </c>
      <c r="B1563" s="3">
        <v>-0.39319999999999999</v>
      </c>
    </row>
    <row r="1564" spans="1:2">
      <c r="A1564">
        <v>1563</v>
      </c>
      <c r="B1564" s="3">
        <v>-0.37659999999999999</v>
      </c>
    </row>
    <row r="1565" spans="1:2">
      <c r="A1565">
        <v>1564</v>
      </c>
      <c r="B1565" s="3">
        <v>-0.372</v>
      </c>
    </row>
    <row r="1566" spans="1:2">
      <c r="A1566">
        <v>1565</v>
      </c>
      <c r="B1566" s="3">
        <v>-0.4476</v>
      </c>
    </row>
    <row r="1567" spans="1:2">
      <c r="A1567">
        <v>1566</v>
      </c>
      <c r="B1567" s="3">
        <v>-0.50990000000000002</v>
      </c>
    </row>
    <row r="1568" spans="1:2">
      <c r="A1568">
        <v>1567</v>
      </c>
      <c r="B1568" s="3">
        <v>-0.44600000000000001</v>
      </c>
    </row>
    <row r="1569" spans="1:2">
      <c r="A1569">
        <v>1568</v>
      </c>
      <c r="B1569" s="3">
        <v>-0.42720000000000002</v>
      </c>
    </row>
    <row r="1570" spans="1:2">
      <c r="A1570">
        <v>1569</v>
      </c>
      <c r="B1570" s="3">
        <v>-0.52170000000000005</v>
      </c>
    </row>
    <row r="1571" spans="1:2">
      <c r="A1571">
        <v>1570</v>
      </c>
      <c r="B1571" s="3">
        <v>-0.67600000000000005</v>
      </c>
    </row>
    <row r="1572" spans="1:2">
      <c r="A1572">
        <v>1571</v>
      </c>
      <c r="B1572" s="3">
        <v>-0.79520000000000002</v>
      </c>
    </row>
    <row r="1573" spans="1:2">
      <c r="A1573">
        <v>1572</v>
      </c>
      <c r="B1573" s="3">
        <v>-0.74309999999999998</v>
      </c>
    </row>
    <row r="1574" spans="1:2">
      <c r="A1574">
        <v>1573</v>
      </c>
      <c r="B1574" s="3">
        <v>-0.66110000000000002</v>
      </c>
    </row>
    <row r="1575" spans="1:2">
      <c r="A1575">
        <v>1574</v>
      </c>
      <c r="B1575" s="3">
        <v>-0.66210000000000002</v>
      </c>
    </row>
    <row r="1576" spans="1:2">
      <c r="A1576">
        <v>1575</v>
      </c>
      <c r="B1576" s="3">
        <v>-0.75580000000000003</v>
      </c>
    </row>
    <row r="1577" spans="1:2">
      <c r="A1577">
        <v>1576</v>
      </c>
      <c r="B1577" s="3">
        <v>-0.83130000000000004</v>
      </c>
    </row>
    <row r="1578" spans="1:2">
      <c r="A1578">
        <v>1577</v>
      </c>
      <c r="B1578" s="3">
        <v>-0.83699999999999997</v>
      </c>
    </row>
    <row r="1579" spans="1:2">
      <c r="A1579">
        <v>1578</v>
      </c>
      <c r="B1579" s="3">
        <v>-0.99339999999999995</v>
      </c>
    </row>
    <row r="1580" spans="1:2">
      <c r="A1580">
        <v>1579</v>
      </c>
      <c r="B1580" s="3">
        <v>-1.2634000000000001</v>
      </c>
    </row>
    <row r="1581" spans="1:2">
      <c r="A1581">
        <v>1580</v>
      </c>
      <c r="B1581" s="3">
        <v>-1.2292000000000001</v>
      </c>
    </row>
    <row r="1582" spans="1:2">
      <c r="A1582">
        <v>1581</v>
      </c>
      <c r="B1582" s="3">
        <v>-0.8629</v>
      </c>
    </row>
    <row r="1583" spans="1:2">
      <c r="A1583">
        <v>1582</v>
      </c>
      <c r="B1583" s="3">
        <v>-0.62109999999999999</v>
      </c>
    </row>
    <row r="1584" spans="1:2">
      <c r="A1584">
        <v>1583</v>
      </c>
      <c r="B1584" s="3">
        <v>-0.625</v>
      </c>
    </row>
    <row r="1585" spans="1:2">
      <c r="A1585">
        <v>1584</v>
      </c>
      <c r="B1585" s="3">
        <v>-0.75060000000000004</v>
      </c>
    </row>
    <row r="1586" spans="1:2">
      <c r="A1586">
        <v>1585</v>
      </c>
      <c r="B1586" s="3">
        <v>-0.84209999999999996</v>
      </c>
    </row>
    <row r="1587" spans="1:2">
      <c r="A1587">
        <v>1586</v>
      </c>
      <c r="B1587" s="3">
        <v>-0.77569999999999995</v>
      </c>
    </row>
    <row r="1588" spans="1:2">
      <c r="A1588">
        <v>1587</v>
      </c>
      <c r="B1588" s="3">
        <v>-0.67169999999999996</v>
      </c>
    </row>
    <row r="1589" spans="1:2">
      <c r="A1589">
        <v>1588</v>
      </c>
      <c r="B1589" s="3">
        <v>-0.68200000000000005</v>
      </c>
    </row>
    <row r="1590" spans="1:2">
      <c r="A1590">
        <v>1589</v>
      </c>
      <c r="B1590" s="3">
        <v>-0.82830000000000004</v>
      </c>
    </row>
    <row r="1591" spans="1:2">
      <c r="A1591">
        <v>1590</v>
      </c>
      <c r="B1591" s="3">
        <v>-0.9617</v>
      </c>
    </row>
    <row r="1592" spans="1:2">
      <c r="A1592">
        <v>1591</v>
      </c>
      <c r="B1592" s="3">
        <v>-0.93689999999999996</v>
      </c>
    </row>
    <row r="1593" spans="1:2">
      <c r="A1593">
        <v>1592</v>
      </c>
      <c r="B1593" s="3">
        <v>-0.91749999999999998</v>
      </c>
    </row>
    <row r="1594" spans="1:2">
      <c r="A1594">
        <v>1593</v>
      </c>
      <c r="B1594" s="3">
        <v>-0.8034</v>
      </c>
    </row>
    <row r="1595" spans="1:2">
      <c r="A1595">
        <v>1594</v>
      </c>
      <c r="B1595" s="3">
        <v>-0.62660000000000005</v>
      </c>
    </row>
    <row r="1596" spans="1:2">
      <c r="A1596">
        <v>1595</v>
      </c>
      <c r="B1596" s="3">
        <v>-0.6169</v>
      </c>
    </row>
    <row r="1597" spans="1:2">
      <c r="A1597">
        <v>1596</v>
      </c>
      <c r="B1597" s="3">
        <v>-0.65459999999999996</v>
      </c>
    </row>
    <row r="1598" spans="1:2">
      <c r="A1598">
        <v>1597</v>
      </c>
      <c r="B1598" s="3">
        <v>-0.61109999999999998</v>
      </c>
    </row>
    <row r="1599" spans="1:2">
      <c r="A1599">
        <v>1598</v>
      </c>
      <c r="B1599" s="3">
        <v>-0.57640000000000002</v>
      </c>
    </row>
    <row r="1600" spans="1:2">
      <c r="A1600">
        <v>1599</v>
      </c>
      <c r="B1600" s="3">
        <v>-0.70520000000000005</v>
      </c>
    </row>
    <row r="1601" spans="1:2">
      <c r="A1601">
        <v>1600</v>
      </c>
      <c r="B1601" s="3">
        <v>-0.86899999999999999</v>
      </c>
    </row>
    <row r="1602" spans="1:2">
      <c r="A1602">
        <v>1601</v>
      </c>
      <c r="B1602" s="3">
        <v>-0.77949999999999997</v>
      </c>
    </row>
    <row r="1603" spans="1:2">
      <c r="A1603">
        <v>1602</v>
      </c>
      <c r="B1603" s="3">
        <v>-0.65059999999999996</v>
      </c>
    </row>
    <row r="1604" spans="1:2">
      <c r="A1604">
        <v>1603</v>
      </c>
      <c r="B1604" s="3">
        <v>-0.6431</v>
      </c>
    </row>
    <row r="1605" spans="1:2">
      <c r="A1605">
        <v>1604</v>
      </c>
      <c r="B1605" s="3">
        <v>-0.64029999999999998</v>
      </c>
    </row>
    <row r="1606" spans="1:2">
      <c r="A1606">
        <v>1605</v>
      </c>
      <c r="B1606" s="3">
        <v>-0.62870000000000004</v>
      </c>
    </row>
    <row r="1607" spans="1:2">
      <c r="A1607">
        <v>1606</v>
      </c>
      <c r="B1607" s="3">
        <v>-0.67900000000000005</v>
      </c>
    </row>
    <row r="1608" spans="1:2">
      <c r="A1608">
        <v>1607</v>
      </c>
      <c r="B1608" s="3">
        <v>-0.76439999999999997</v>
      </c>
    </row>
    <row r="1609" spans="1:2">
      <c r="A1609">
        <v>1608</v>
      </c>
      <c r="B1609" s="3">
        <v>-0.75080000000000002</v>
      </c>
    </row>
    <row r="1610" spans="1:2">
      <c r="A1610">
        <v>1609</v>
      </c>
      <c r="B1610" s="3">
        <v>-0.62829999999999997</v>
      </c>
    </row>
    <row r="1611" spans="1:2">
      <c r="A1611">
        <v>1610</v>
      </c>
      <c r="B1611" s="3">
        <v>-0.54630000000000001</v>
      </c>
    </row>
    <row r="1612" spans="1:2">
      <c r="A1612">
        <v>1611</v>
      </c>
      <c r="B1612" s="3">
        <v>-0.57030000000000003</v>
      </c>
    </row>
    <row r="1613" spans="1:2">
      <c r="A1613">
        <v>1612</v>
      </c>
      <c r="B1613" s="3">
        <v>-0.66279999999999994</v>
      </c>
    </row>
    <row r="1614" spans="1:2">
      <c r="A1614">
        <v>1613</v>
      </c>
      <c r="B1614" s="3">
        <v>-0.71309999999999996</v>
      </c>
    </row>
    <row r="1615" spans="1:2">
      <c r="A1615">
        <v>1614</v>
      </c>
      <c r="B1615" s="3">
        <v>-0.63670000000000004</v>
      </c>
    </row>
    <row r="1616" spans="1:2">
      <c r="A1616">
        <v>1615</v>
      </c>
      <c r="B1616" s="3">
        <v>-0.47639999999999999</v>
      </c>
    </row>
    <row r="1617" spans="1:2">
      <c r="A1617">
        <v>1616</v>
      </c>
      <c r="B1617" s="3">
        <v>-0.3755</v>
      </c>
    </row>
    <row r="1618" spans="1:2">
      <c r="A1618">
        <v>1617</v>
      </c>
      <c r="B1618" s="3">
        <v>-0.41770000000000002</v>
      </c>
    </row>
    <row r="1619" spans="1:2">
      <c r="A1619">
        <v>1618</v>
      </c>
      <c r="B1619" s="3">
        <v>-0.51819999999999999</v>
      </c>
    </row>
    <row r="1620" spans="1:2">
      <c r="A1620">
        <v>1619</v>
      </c>
      <c r="B1620" s="3">
        <v>-0.51919999999999999</v>
      </c>
    </row>
    <row r="1621" spans="1:2">
      <c r="A1621">
        <v>1620</v>
      </c>
      <c r="B1621" s="3">
        <v>-0.46750000000000003</v>
      </c>
    </row>
    <row r="1622" spans="1:2">
      <c r="A1622">
        <v>1621</v>
      </c>
      <c r="B1622" s="3">
        <v>-0.51819999999999999</v>
      </c>
    </row>
    <row r="1623" spans="1:2">
      <c r="A1623">
        <v>1622</v>
      </c>
      <c r="B1623" s="3">
        <v>-0.60599999999999998</v>
      </c>
    </row>
    <row r="1624" spans="1:2">
      <c r="A1624">
        <v>1623</v>
      </c>
      <c r="B1624" s="3">
        <v>-0.63249999999999995</v>
      </c>
    </row>
    <row r="1625" spans="1:2">
      <c r="A1625">
        <v>1624</v>
      </c>
      <c r="B1625" s="3">
        <v>-0.58009999999999995</v>
      </c>
    </row>
    <row r="1626" spans="1:2">
      <c r="A1626">
        <v>1625</v>
      </c>
      <c r="B1626" s="3">
        <v>-0.54</v>
      </c>
    </row>
    <row r="1627" spans="1:2">
      <c r="A1627">
        <v>1626</v>
      </c>
      <c r="B1627" s="3">
        <v>-0.62970000000000004</v>
      </c>
    </row>
    <row r="1628" spans="1:2">
      <c r="A1628">
        <v>1627</v>
      </c>
      <c r="B1628" s="3">
        <v>-0.61399999999999999</v>
      </c>
    </row>
    <row r="1629" spans="1:2">
      <c r="A1629">
        <v>1628</v>
      </c>
      <c r="B1629" s="3">
        <v>-0.52729999999999999</v>
      </c>
    </row>
    <row r="1630" spans="1:2">
      <c r="A1630">
        <v>1629</v>
      </c>
      <c r="B1630" s="3">
        <v>-0.54490000000000005</v>
      </c>
    </row>
    <row r="1631" spans="1:2">
      <c r="A1631">
        <v>1630</v>
      </c>
      <c r="B1631" s="3">
        <v>-0.67169999999999996</v>
      </c>
    </row>
    <row r="1632" spans="1:2">
      <c r="A1632">
        <v>1631</v>
      </c>
      <c r="B1632" s="3">
        <v>-0.85089999999999999</v>
      </c>
    </row>
    <row r="1633" spans="1:2">
      <c r="A1633">
        <v>1632</v>
      </c>
      <c r="B1633" s="3">
        <v>-0.87080000000000002</v>
      </c>
    </row>
    <row r="1634" spans="1:2">
      <c r="A1634">
        <v>1633</v>
      </c>
      <c r="B1634" s="3">
        <v>-0.68059999999999998</v>
      </c>
    </row>
    <row r="1635" spans="1:2">
      <c r="A1635">
        <v>1634</v>
      </c>
      <c r="B1635" s="3">
        <v>-0.51990000000000003</v>
      </c>
    </row>
    <row r="1636" spans="1:2">
      <c r="A1636">
        <v>1635</v>
      </c>
      <c r="B1636" s="3">
        <v>-0.4597</v>
      </c>
    </row>
    <row r="1637" spans="1:2">
      <c r="A1637">
        <v>1636</v>
      </c>
      <c r="B1637" s="3">
        <v>-0.47</v>
      </c>
    </row>
    <row r="1638" spans="1:2">
      <c r="A1638">
        <v>1637</v>
      </c>
      <c r="B1638" s="3">
        <v>-0.55459999999999998</v>
      </c>
    </row>
    <row r="1639" spans="1:2">
      <c r="A1639">
        <v>1638</v>
      </c>
      <c r="B1639" s="3">
        <v>-0.55200000000000005</v>
      </c>
    </row>
    <row r="1640" spans="1:2">
      <c r="A1640">
        <v>1639</v>
      </c>
      <c r="B1640" s="3">
        <v>-0.42520000000000002</v>
      </c>
    </row>
    <row r="1641" spans="1:2">
      <c r="A1641">
        <v>1640</v>
      </c>
      <c r="B1641" s="3">
        <v>-0.44330000000000003</v>
      </c>
    </row>
    <row r="1642" spans="1:2">
      <c r="A1642">
        <v>1641</v>
      </c>
      <c r="B1642" s="3">
        <v>-0.70699999999999996</v>
      </c>
    </row>
    <row r="1643" spans="1:2">
      <c r="A1643">
        <v>1642</v>
      </c>
      <c r="B1643" s="3">
        <v>-0.89900000000000002</v>
      </c>
    </row>
    <row r="1644" spans="1:2">
      <c r="A1644">
        <v>1643</v>
      </c>
      <c r="B1644" s="3">
        <v>-0.83679999999999999</v>
      </c>
    </row>
    <row r="1645" spans="1:2">
      <c r="A1645">
        <v>1644</v>
      </c>
      <c r="B1645" s="3">
        <v>-0.73670000000000002</v>
      </c>
    </row>
    <row r="1646" spans="1:2">
      <c r="A1646">
        <v>1645</v>
      </c>
      <c r="B1646" s="3">
        <v>-0.71879999999999999</v>
      </c>
    </row>
    <row r="1647" spans="1:2">
      <c r="A1647">
        <v>1646</v>
      </c>
      <c r="B1647" s="3">
        <v>-0.73629999999999995</v>
      </c>
    </row>
    <row r="1648" spans="1:2">
      <c r="A1648">
        <v>1647</v>
      </c>
      <c r="B1648" s="3">
        <v>-0.67520000000000002</v>
      </c>
    </row>
    <row r="1649" spans="1:2">
      <c r="A1649">
        <v>1648</v>
      </c>
      <c r="B1649" s="3">
        <v>-0.4965</v>
      </c>
    </row>
    <row r="1650" spans="1:2">
      <c r="A1650">
        <v>1649</v>
      </c>
      <c r="B1650" s="3">
        <v>-0.38550000000000001</v>
      </c>
    </row>
    <row r="1651" spans="1:2">
      <c r="A1651">
        <v>1650</v>
      </c>
      <c r="B1651" s="3">
        <v>-0.38229999999999997</v>
      </c>
    </row>
    <row r="1652" spans="1:2">
      <c r="A1652">
        <v>1651</v>
      </c>
      <c r="B1652" s="3">
        <v>-0.45989999999999998</v>
      </c>
    </row>
    <row r="1653" spans="1:2">
      <c r="A1653">
        <v>1652</v>
      </c>
      <c r="B1653" s="3">
        <v>-0.62029999999999996</v>
      </c>
    </row>
    <row r="1654" spans="1:2">
      <c r="A1654">
        <v>1653</v>
      </c>
      <c r="B1654" s="3">
        <v>-0.72489999999999999</v>
      </c>
    </row>
    <row r="1655" spans="1:2">
      <c r="A1655">
        <v>1654</v>
      </c>
      <c r="B1655" s="3">
        <v>-0.78549999999999998</v>
      </c>
    </row>
    <row r="1656" spans="1:2">
      <c r="A1656">
        <v>1655</v>
      </c>
      <c r="B1656" s="3">
        <v>-0.81110000000000004</v>
      </c>
    </row>
    <row r="1657" spans="1:2">
      <c r="A1657">
        <v>1656</v>
      </c>
      <c r="B1657" s="3">
        <v>-0.69969999999999999</v>
      </c>
    </row>
    <row r="1658" spans="1:2">
      <c r="A1658">
        <v>1657</v>
      </c>
      <c r="B1658" s="3">
        <v>-0.57330000000000003</v>
      </c>
    </row>
    <row r="1659" spans="1:2">
      <c r="A1659">
        <v>1658</v>
      </c>
      <c r="B1659" s="3">
        <v>-0.55049999999999999</v>
      </c>
    </row>
    <row r="1660" spans="1:2">
      <c r="A1660">
        <v>1659</v>
      </c>
      <c r="B1660" s="3">
        <v>-0.5474</v>
      </c>
    </row>
    <row r="1661" spans="1:2">
      <c r="A1661">
        <v>1660</v>
      </c>
      <c r="B1661" s="3">
        <v>-0.50639999999999996</v>
      </c>
    </row>
    <row r="1662" spans="1:2">
      <c r="A1662">
        <v>1661</v>
      </c>
      <c r="B1662" s="3">
        <v>-0.49059999999999998</v>
      </c>
    </row>
    <row r="1663" spans="1:2">
      <c r="A1663">
        <v>1662</v>
      </c>
      <c r="B1663" s="3">
        <v>-0.54320000000000002</v>
      </c>
    </row>
    <row r="1664" spans="1:2">
      <c r="A1664">
        <v>1663</v>
      </c>
      <c r="B1664" s="3">
        <v>-0.58030000000000004</v>
      </c>
    </row>
    <row r="1665" spans="1:2">
      <c r="A1665">
        <v>1664</v>
      </c>
      <c r="B1665" s="3">
        <v>-0.60089999999999999</v>
      </c>
    </row>
    <row r="1666" spans="1:2">
      <c r="A1666">
        <v>1665</v>
      </c>
      <c r="B1666" s="3">
        <v>-0.59740000000000004</v>
      </c>
    </row>
    <row r="1667" spans="1:2">
      <c r="A1667">
        <v>1666</v>
      </c>
      <c r="B1667" s="3">
        <v>-0.53100000000000003</v>
      </c>
    </row>
    <row r="1668" spans="1:2">
      <c r="A1668">
        <v>1667</v>
      </c>
      <c r="B1668" s="3">
        <v>-0.61339999999999995</v>
      </c>
    </row>
    <row r="1669" spans="1:2">
      <c r="A1669">
        <v>1668</v>
      </c>
      <c r="B1669" s="3">
        <v>-0.82120000000000004</v>
      </c>
    </row>
    <row r="1670" spans="1:2">
      <c r="A1670">
        <v>1669</v>
      </c>
      <c r="B1670" s="3">
        <v>-0.84740000000000004</v>
      </c>
    </row>
    <row r="1671" spans="1:2">
      <c r="A1671">
        <v>1670</v>
      </c>
      <c r="B1671" s="3">
        <v>-0.68479999999999996</v>
      </c>
    </row>
    <row r="1672" spans="1:2">
      <c r="A1672">
        <v>1671</v>
      </c>
      <c r="B1672" s="3">
        <v>-0.48549999999999999</v>
      </c>
    </row>
    <row r="1673" spans="1:2">
      <c r="A1673">
        <v>1672</v>
      </c>
      <c r="B1673" s="3">
        <v>-0.44030000000000002</v>
      </c>
    </row>
    <row r="1674" spans="1:2">
      <c r="A1674">
        <v>1673</v>
      </c>
      <c r="B1674" s="3">
        <v>-0.51329999999999998</v>
      </c>
    </row>
    <row r="1675" spans="1:2">
      <c r="A1675">
        <v>1674</v>
      </c>
      <c r="B1675" s="3">
        <v>-0.61019999999999996</v>
      </c>
    </row>
    <row r="1676" spans="1:2">
      <c r="A1676">
        <v>1675</v>
      </c>
      <c r="B1676" s="3">
        <v>-0.71160000000000001</v>
      </c>
    </row>
    <row r="1677" spans="1:2">
      <c r="A1677">
        <v>1676</v>
      </c>
      <c r="B1677" s="3">
        <v>-0.74219999999999997</v>
      </c>
    </row>
    <row r="1678" spans="1:2">
      <c r="A1678">
        <v>1677</v>
      </c>
      <c r="B1678" s="3">
        <v>-0.70169999999999999</v>
      </c>
    </row>
    <row r="1679" spans="1:2">
      <c r="A1679">
        <v>1678</v>
      </c>
      <c r="B1679" s="3">
        <v>-0.65880000000000005</v>
      </c>
    </row>
    <row r="1680" spans="1:2">
      <c r="A1680">
        <v>1679</v>
      </c>
      <c r="B1680" s="3">
        <v>-0.64829999999999999</v>
      </c>
    </row>
    <row r="1681" spans="1:2">
      <c r="A1681">
        <v>1680</v>
      </c>
      <c r="B1681" s="3">
        <v>-0.69310000000000005</v>
      </c>
    </row>
    <row r="1682" spans="1:2">
      <c r="A1682">
        <v>1681</v>
      </c>
      <c r="B1682" s="3">
        <v>-0.68469999999999998</v>
      </c>
    </row>
    <row r="1683" spans="1:2">
      <c r="A1683">
        <v>1682</v>
      </c>
      <c r="B1683" s="3">
        <v>-0.54320000000000002</v>
      </c>
    </row>
    <row r="1684" spans="1:2">
      <c r="A1684">
        <v>1683</v>
      </c>
      <c r="B1684" s="3">
        <v>-0.54379999999999995</v>
      </c>
    </row>
    <row r="1685" spans="1:2">
      <c r="A1685">
        <v>1684</v>
      </c>
      <c r="B1685" s="3">
        <v>-0.7288</v>
      </c>
    </row>
    <row r="1686" spans="1:2">
      <c r="A1686">
        <v>1685</v>
      </c>
      <c r="B1686" s="3">
        <v>-0.85840000000000005</v>
      </c>
    </row>
    <row r="1687" spans="1:2">
      <c r="A1687">
        <v>1686</v>
      </c>
      <c r="B1687" s="3">
        <v>-0.84009999999999996</v>
      </c>
    </row>
    <row r="1688" spans="1:2">
      <c r="A1688">
        <v>1687</v>
      </c>
      <c r="B1688" s="3">
        <v>-0.68889999999999996</v>
      </c>
    </row>
    <row r="1689" spans="1:2">
      <c r="A1689">
        <v>1688</v>
      </c>
      <c r="B1689" s="3">
        <v>-0.63029999999999997</v>
      </c>
    </row>
    <row r="1690" spans="1:2">
      <c r="A1690">
        <v>1689</v>
      </c>
      <c r="B1690" s="3">
        <v>-0.76090000000000002</v>
      </c>
    </row>
    <row r="1691" spans="1:2">
      <c r="A1691">
        <v>1690</v>
      </c>
      <c r="B1691" s="3">
        <v>-0.83709999999999996</v>
      </c>
    </row>
    <row r="1692" spans="1:2">
      <c r="A1692">
        <v>1691</v>
      </c>
      <c r="B1692" s="3">
        <v>-0.73150000000000004</v>
      </c>
    </row>
    <row r="1693" spans="1:2">
      <c r="A1693">
        <v>1692</v>
      </c>
      <c r="B1693" s="3">
        <v>-0.63539999999999996</v>
      </c>
    </row>
    <row r="1694" spans="1:2">
      <c r="A1694">
        <v>1693</v>
      </c>
      <c r="B1694" s="3">
        <v>-0.61870000000000003</v>
      </c>
    </row>
    <row r="1695" spans="1:2">
      <c r="A1695">
        <v>1694</v>
      </c>
      <c r="B1695" s="3">
        <v>-0.6028</v>
      </c>
    </row>
    <row r="1696" spans="1:2">
      <c r="A1696">
        <v>1695</v>
      </c>
      <c r="B1696" s="3">
        <v>-0.62419999999999998</v>
      </c>
    </row>
    <row r="1697" spans="1:2">
      <c r="A1697">
        <v>1696</v>
      </c>
      <c r="B1697" s="3">
        <v>-0.71430000000000005</v>
      </c>
    </row>
    <row r="1698" spans="1:2">
      <c r="A1698">
        <v>1697</v>
      </c>
      <c r="B1698" s="3">
        <v>-0.78849999999999998</v>
      </c>
    </row>
    <row r="1699" spans="1:2">
      <c r="A1699">
        <v>1698</v>
      </c>
      <c r="B1699" s="3">
        <v>-0.82550000000000001</v>
      </c>
    </row>
    <row r="1700" spans="1:2">
      <c r="A1700">
        <v>1699</v>
      </c>
      <c r="B1700" s="3">
        <v>-0.79779999999999995</v>
      </c>
    </row>
    <row r="1701" spans="1:2">
      <c r="A1701">
        <v>1700</v>
      </c>
      <c r="B1701" s="3">
        <v>-0.67249999999999999</v>
      </c>
    </row>
    <row r="1702" spans="1:2">
      <c r="A1702">
        <v>1701</v>
      </c>
      <c r="B1702" s="3">
        <v>-0.58089999999999997</v>
      </c>
    </row>
    <row r="1703" spans="1:2">
      <c r="A1703">
        <v>1702</v>
      </c>
      <c r="B1703" s="3">
        <v>-0.59899999999999998</v>
      </c>
    </row>
    <row r="1704" spans="1:2">
      <c r="A1704">
        <v>1703</v>
      </c>
      <c r="B1704" s="3">
        <v>-0.67510000000000003</v>
      </c>
    </row>
    <row r="1705" spans="1:2">
      <c r="A1705">
        <v>1704</v>
      </c>
      <c r="B1705" s="3">
        <v>-0.62819999999999998</v>
      </c>
    </row>
    <row r="1706" spans="1:2">
      <c r="A1706">
        <v>1705</v>
      </c>
      <c r="B1706" s="3">
        <v>-0.49830000000000002</v>
      </c>
    </row>
    <row r="1707" spans="1:2">
      <c r="A1707">
        <v>1706</v>
      </c>
      <c r="B1707" s="3">
        <v>-0.56640000000000001</v>
      </c>
    </row>
    <row r="1708" spans="1:2">
      <c r="A1708">
        <v>1707</v>
      </c>
      <c r="B1708" s="3">
        <v>-0.81720000000000004</v>
      </c>
    </row>
    <row r="1709" spans="1:2">
      <c r="A1709">
        <v>1708</v>
      </c>
      <c r="B1709" s="3">
        <v>-0.88090000000000002</v>
      </c>
    </row>
    <row r="1710" spans="1:2">
      <c r="A1710">
        <v>1709</v>
      </c>
      <c r="B1710" s="3">
        <v>-0.71699999999999997</v>
      </c>
    </row>
    <row r="1711" spans="1:2">
      <c r="A1711">
        <v>1710</v>
      </c>
      <c r="B1711" s="3">
        <v>-0.59279999999999999</v>
      </c>
    </row>
    <row r="1712" spans="1:2">
      <c r="A1712">
        <v>1711</v>
      </c>
      <c r="B1712" s="3">
        <v>-0.56310000000000004</v>
      </c>
    </row>
    <row r="1713" spans="1:2">
      <c r="A1713">
        <v>1712</v>
      </c>
      <c r="B1713" s="3">
        <v>-0.55500000000000005</v>
      </c>
    </row>
    <row r="1714" spans="1:2">
      <c r="A1714">
        <v>1713</v>
      </c>
      <c r="B1714" s="3">
        <v>-0.57169999999999999</v>
      </c>
    </row>
    <row r="1715" spans="1:2">
      <c r="A1715">
        <v>1714</v>
      </c>
      <c r="B1715" s="3">
        <v>-0.58789999999999998</v>
      </c>
    </row>
    <row r="1716" spans="1:2">
      <c r="A1716">
        <v>1715</v>
      </c>
      <c r="B1716" s="3">
        <v>-0.61639999999999995</v>
      </c>
    </row>
    <row r="1717" spans="1:2">
      <c r="A1717">
        <v>1716</v>
      </c>
      <c r="B1717" s="3">
        <v>-0.64649999999999996</v>
      </c>
    </row>
    <row r="1718" spans="1:2">
      <c r="A1718">
        <v>1717</v>
      </c>
      <c r="B1718" s="3">
        <v>-0.628</v>
      </c>
    </row>
    <row r="1719" spans="1:2">
      <c r="A1719">
        <v>1718</v>
      </c>
      <c r="B1719" s="3">
        <v>-0.56100000000000005</v>
      </c>
    </row>
    <row r="1720" spans="1:2">
      <c r="A1720">
        <v>1719</v>
      </c>
      <c r="B1720" s="3">
        <v>-0.43940000000000001</v>
      </c>
    </row>
    <row r="1721" spans="1:2">
      <c r="A1721">
        <v>1720</v>
      </c>
      <c r="B1721" s="3">
        <v>-0.32329999999999998</v>
      </c>
    </row>
    <row r="1722" spans="1:2">
      <c r="A1722">
        <v>1721</v>
      </c>
      <c r="B1722" s="3">
        <v>-0.39169999999999999</v>
      </c>
    </row>
    <row r="1723" spans="1:2">
      <c r="A1723">
        <v>1722</v>
      </c>
      <c r="B1723" s="3">
        <v>-0.59370000000000001</v>
      </c>
    </row>
    <row r="1724" spans="1:2">
      <c r="A1724">
        <v>1723</v>
      </c>
      <c r="B1724" s="3">
        <v>-0.63400000000000001</v>
      </c>
    </row>
    <row r="1725" spans="1:2">
      <c r="A1725">
        <v>1724</v>
      </c>
      <c r="B1725" s="3">
        <v>-0.48920000000000002</v>
      </c>
    </row>
    <row r="1726" spans="1:2">
      <c r="A1726">
        <v>1725</v>
      </c>
      <c r="B1726" s="3">
        <v>-0.32719999999999999</v>
      </c>
    </row>
    <row r="1727" spans="1:2">
      <c r="A1727">
        <v>1726</v>
      </c>
      <c r="B1727" s="3">
        <v>-0.20300000000000001</v>
      </c>
    </row>
    <row r="1728" spans="1:2">
      <c r="A1728">
        <v>1727</v>
      </c>
      <c r="B1728" s="3">
        <v>-0.1946</v>
      </c>
    </row>
    <row r="1729" spans="1:2">
      <c r="A1729">
        <v>1728</v>
      </c>
      <c r="B1729" s="3">
        <v>-0.39079999999999998</v>
      </c>
    </row>
    <row r="1730" spans="1:2">
      <c r="A1730">
        <v>1729</v>
      </c>
      <c r="B1730" s="3">
        <v>-0.63700000000000001</v>
      </c>
    </row>
    <row r="1731" spans="1:2">
      <c r="A1731">
        <v>1730</v>
      </c>
      <c r="B1731" s="3">
        <v>-0.67310000000000003</v>
      </c>
    </row>
    <row r="1732" spans="1:2">
      <c r="A1732">
        <v>1731</v>
      </c>
      <c r="B1732" s="3">
        <v>-0.6149</v>
      </c>
    </row>
    <row r="1733" spans="1:2">
      <c r="A1733">
        <v>1732</v>
      </c>
      <c r="B1733" s="3">
        <v>-0.626</v>
      </c>
    </row>
    <row r="1734" spans="1:2">
      <c r="A1734">
        <v>1733</v>
      </c>
      <c r="B1734" s="3">
        <v>-0.68110000000000004</v>
      </c>
    </row>
    <row r="1735" spans="1:2">
      <c r="A1735">
        <v>1734</v>
      </c>
      <c r="B1735" s="3">
        <v>-0.7712</v>
      </c>
    </row>
    <row r="1736" spans="1:2">
      <c r="A1736">
        <v>1735</v>
      </c>
      <c r="B1736" s="3">
        <v>-0.83689999999999998</v>
      </c>
    </row>
    <row r="1737" spans="1:2">
      <c r="A1737">
        <v>1736</v>
      </c>
      <c r="B1737" s="3">
        <v>-0.74199999999999999</v>
      </c>
    </row>
    <row r="1738" spans="1:2">
      <c r="A1738">
        <v>1737</v>
      </c>
      <c r="B1738" s="3">
        <v>-0.70009999999999994</v>
      </c>
    </row>
    <row r="1739" spans="1:2">
      <c r="A1739">
        <v>1738</v>
      </c>
      <c r="B1739" s="3">
        <v>-0.76339999999999997</v>
      </c>
    </row>
    <row r="1740" spans="1:2">
      <c r="A1740">
        <v>1739</v>
      </c>
      <c r="B1740" s="3">
        <v>-0.77929999999999999</v>
      </c>
    </row>
    <row r="1741" spans="1:2">
      <c r="A1741">
        <v>1740</v>
      </c>
      <c r="B1741" s="3">
        <v>-0.6956</v>
      </c>
    </row>
    <row r="1742" spans="1:2">
      <c r="A1742">
        <v>1741</v>
      </c>
      <c r="B1742" s="3">
        <v>-0.61209999999999998</v>
      </c>
    </row>
    <row r="1743" spans="1:2">
      <c r="A1743">
        <v>1742</v>
      </c>
      <c r="B1743" s="3">
        <v>-0.58760000000000001</v>
      </c>
    </row>
    <row r="1744" spans="1:2">
      <c r="A1744">
        <v>1743</v>
      </c>
      <c r="B1744" s="3">
        <v>-0.54010000000000002</v>
      </c>
    </row>
    <row r="1745" spans="1:2">
      <c r="A1745">
        <v>1744</v>
      </c>
      <c r="B1745" s="3">
        <v>-0.52410000000000001</v>
      </c>
    </row>
    <row r="1746" spans="1:2">
      <c r="A1746">
        <v>1745</v>
      </c>
      <c r="B1746" s="3">
        <v>-0.47389999999999999</v>
      </c>
    </row>
    <row r="1747" spans="1:2">
      <c r="A1747">
        <v>1746</v>
      </c>
      <c r="B1747" s="3">
        <v>-0.29449999999999998</v>
      </c>
    </row>
    <row r="1748" spans="1:2">
      <c r="A1748">
        <v>1747</v>
      </c>
      <c r="B1748" s="3">
        <v>-0.22</v>
      </c>
    </row>
    <row r="1749" spans="1:2">
      <c r="A1749">
        <v>1748</v>
      </c>
      <c r="B1749" s="3">
        <v>-0.3458</v>
      </c>
    </row>
    <row r="1750" spans="1:2">
      <c r="A1750">
        <v>1749</v>
      </c>
      <c r="B1750" s="3">
        <v>-0.41689999999999999</v>
      </c>
    </row>
    <row r="1751" spans="1:2">
      <c r="A1751">
        <v>1750</v>
      </c>
      <c r="B1751" s="3">
        <v>-0.39910000000000001</v>
      </c>
    </row>
    <row r="1752" spans="1:2">
      <c r="A1752">
        <v>1751</v>
      </c>
      <c r="B1752" s="3">
        <v>-0.48899999999999999</v>
      </c>
    </row>
    <row r="1753" spans="1:2">
      <c r="A1753">
        <v>1752</v>
      </c>
      <c r="B1753" s="3">
        <v>-0.70230000000000004</v>
      </c>
    </row>
    <row r="1754" spans="1:2">
      <c r="A1754">
        <v>1753</v>
      </c>
      <c r="B1754" s="3">
        <v>-0.78900000000000003</v>
      </c>
    </row>
    <row r="1755" spans="1:2">
      <c r="A1755">
        <v>1754</v>
      </c>
      <c r="B1755" s="3">
        <v>-0.63470000000000004</v>
      </c>
    </row>
    <row r="1756" spans="1:2">
      <c r="A1756">
        <v>1755</v>
      </c>
      <c r="B1756" s="3">
        <v>-0.4607</v>
      </c>
    </row>
    <row r="1757" spans="1:2">
      <c r="A1757">
        <v>1756</v>
      </c>
      <c r="B1757" s="3">
        <v>-0.42270000000000002</v>
      </c>
    </row>
    <row r="1758" spans="1:2">
      <c r="A1758">
        <v>1757</v>
      </c>
      <c r="B1758" s="3">
        <v>-0.4128</v>
      </c>
    </row>
    <row r="1759" spans="1:2">
      <c r="A1759">
        <v>1758</v>
      </c>
      <c r="B1759" s="3">
        <v>-0.39250000000000002</v>
      </c>
    </row>
    <row r="1760" spans="1:2">
      <c r="A1760">
        <v>1759</v>
      </c>
      <c r="B1760" s="3">
        <v>-0.37290000000000001</v>
      </c>
    </row>
    <row r="1761" spans="1:2">
      <c r="A1761">
        <v>1760</v>
      </c>
      <c r="B1761" s="3">
        <v>-0.2641</v>
      </c>
    </row>
    <row r="1762" spans="1:2">
      <c r="A1762">
        <v>1761</v>
      </c>
      <c r="B1762" s="3">
        <v>-0.2036</v>
      </c>
    </row>
    <row r="1763" spans="1:2">
      <c r="A1763">
        <v>1762</v>
      </c>
      <c r="B1763" s="3">
        <v>-0.29609999999999997</v>
      </c>
    </row>
    <row r="1764" spans="1:2">
      <c r="A1764">
        <v>1763</v>
      </c>
      <c r="B1764" s="3">
        <v>-0.4204</v>
      </c>
    </row>
    <row r="1765" spans="1:2">
      <c r="A1765">
        <v>1764</v>
      </c>
      <c r="B1765" s="3">
        <v>-0.41310000000000002</v>
      </c>
    </row>
    <row r="1766" spans="1:2">
      <c r="A1766">
        <v>1765</v>
      </c>
      <c r="B1766" s="3">
        <v>-0.34460000000000002</v>
      </c>
    </row>
    <row r="1767" spans="1:2">
      <c r="A1767">
        <v>1766</v>
      </c>
      <c r="B1767" s="3">
        <v>-0.27789999999999998</v>
      </c>
    </row>
    <row r="1768" spans="1:2">
      <c r="A1768">
        <v>1767</v>
      </c>
      <c r="B1768" s="3">
        <v>-0.25700000000000001</v>
      </c>
    </row>
    <row r="1769" spans="1:2">
      <c r="A1769">
        <v>1768</v>
      </c>
      <c r="B1769" s="3">
        <v>-0.3271</v>
      </c>
    </row>
    <row r="1770" spans="1:2">
      <c r="A1770">
        <v>1769</v>
      </c>
      <c r="B1770" s="3">
        <v>-0.3982</v>
      </c>
    </row>
    <row r="1771" spans="1:2">
      <c r="A1771">
        <v>1770</v>
      </c>
      <c r="B1771" s="3">
        <v>-0.41120000000000001</v>
      </c>
    </row>
    <row r="1772" spans="1:2">
      <c r="A1772">
        <v>1771</v>
      </c>
      <c r="B1772" s="3">
        <v>-0.41439999999999999</v>
      </c>
    </row>
    <row r="1773" spans="1:2">
      <c r="A1773">
        <v>1772</v>
      </c>
      <c r="B1773" s="3">
        <v>-0.42370000000000002</v>
      </c>
    </row>
    <row r="1774" spans="1:2">
      <c r="A1774">
        <v>1773</v>
      </c>
      <c r="B1774" s="3">
        <v>-0.40600000000000003</v>
      </c>
    </row>
    <row r="1775" spans="1:2">
      <c r="A1775">
        <v>1774</v>
      </c>
      <c r="B1775" s="3">
        <v>-0.36680000000000001</v>
      </c>
    </row>
    <row r="1776" spans="1:2">
      <c r="A1776">
        <v>1775</v>
      </c>
      <c r="B1776" s="3">
        <v>-0.31709999999999999</v>
      </c>
    </row>
    <row r="1777" spans="1:2">
      <c r="A1777">
        <v>1776</v>
      </c>
      <c r="B1777" s="3">
        <v>-0.37709999999999999</v>
      </c>
    </row>
    <row r="1778" spans="1:2">
      <c r="A1778">
        <v>1777</v>
      </c>
      <c r="B1778" s="3">
        <v>-0.4642</v>
      </c>
    </row>
    <row r="1779" spans="1:2">
      <c r="A1779">
        <v>1778</v>
      </c>
      <c r="B1779" s="3">
        <v>-0.36609999999999998</v>
      </c>
    </row>
    <row r="1780" spans="1:2">
      <c r="A1780">
        <v>1779</v>
      </c>
      <c r="B1780" s="3">
        <v>-0.29809999999999998</v>
      </c>
    </row>
    <row r="1781" spans="1:2">
      <c r="A1781">
        <v>1780</v>
      </c>
      <c r="B1781" s="3">
        <v>-0.4098</v>
      </c>
    </row>
    <row r="1782" spans="1:2">
      <c r="A1782">
        <v>1781</v>
      </c>
      <c r="B1782" s="3">
        <v>-0.63729999999999998</v>
      </c>
    </row>
    <row r="1783" spans="1:2">
      <c r="A1783">
        <v>1782</v>
      </c>
      <c r="B1783" s="3">
        <v>-0.80830000000000002</v>
      </c>
    </row>
    <row r="1784" spans="1:2">
      <c r="A1784">
        <v>1783</v>
      </c>
      <c r="B1784" s="3">
        <v>-0.70150000000000001</v>
      </c>
    </row>
    <row r="1785" spans="1:2">
      <c r="A1785">
        <v>1784</v>
      </c>
      <c r="B1785" s="3">
        <v>-0.49409999999999998</v>
      </c>
    </row>
    <row r="1786" spans="1:2">
      <c r="A1786">
        <v>1785</v>
      </c>
      <c r="B1786" s="3">
        <v>-0.42909999999999998</v>
      </c>
    </row>
    <row r="1787" spans="1:2">
      <c r="A1787">
        <v>1786</v>
      </c>
      <c r="B1787" s="3">
        <v>-0.46779999999999999</v>
      </c>
    </row>
    <row r="1788" spans="1:2">
      <c r="A1788">
        <v>1787</v>
      </c>
      <c r="B1788" s="3">
        <v>-0.4914</v>
      </c>
    </row>
    <row r="1789" spans="1:2">
      <c r="A1789">
        <v>1788</v>
      </c>
      <c r="B1789" s="3">
        <v>-0.49370000000000003</v>
      </c>
    </row>
    <row r="1790" spans="1:2">
      <c r="A1790">
        <v>1789</v>
      </c>
      <c r="B1790" s="3">
        <v>-0.46379999999999999</v>
      </c>
    </row>
    <row r="1791" spans="1:2">
      <c r="A1791">
        <v>1790</v>
      </c>
      <c r="B1791" s="3">
        <v>-0.39789999999999998</v>
      </c>
    </row>
    <row r="1792" spans="1:2">
      <c r="A1792">
        <v>1791</v>
      </c>
      <c r="B1792" s="3">
        <v>-0.34029999999999999</v>
      </c>
    </row>
    <row r="1793" spans="1:2">
      <c r="A1793">
        <v>1792</v>
      </c>
      <c r="B1793" s="3">
        <v>-0.31990000000000002</v>
      </c>
    </row>
    <row r="1794" spans="1:2">
      <c r="A1794">
        <v>1793</v>
      </c>
      <c r="B1794" s="3">
        <v>-0.36549999999999999</v>
      </c>
    </row>
    <row r="1795" spans="1:2">
      <c r="A1795">
        <v>1794</v>
      </c>
      <c r="B1795" s="3">
        <v>-0.50470000000000004</v>
      </c>
    </row>
    <row r="1796" spans="1:2">
      <c r="A1796">
        <v>1795</v>
      </c>
      <c r="B1796" s="3">
        <v>-0.5988</v>
      </c>
    </row>
    <row r="1797" spans="1:2">
      <c r="A1797">
        <v>1796</v>
      </c>
      <c r="B1797" s="3">
        <v>-0.46479999999999999</v>
      </c>
    </row>
    <row r="1798" spans="1:2">
      <c r="A1798">
        <v>1797</v>
      </c>
      <c r="B1798" s="3">
        <v>-0.3553</v>
      </c>
    </row>
    <row r="1799" spans="1:2">
      <c r="A1799">
        <v>1798</v>
      </c>
      <c r="B1799" s="3">
        <v>-0.37730000000000002</v>
      </c>
    </row>
    <row r="1800" spans="1:2">
      <c r="A1800">
        <v>1799</v>
      </c>
      <c r="B1800" s="3">
        <v>-0.35859999999999997</v>
      </c>
    </row>
    <row r="1801" spans="1:2">
      <c r="A1801">
        <v>1800</v>
      </c>
      <c r="B1801" s="3">
        <v>-0.37980000000000003</v>
      </c>
    </row>
    <row r="1802" spans="1:2">
      <c r="A1802">
        <v>1801</v>
      </c>
      <c r="B1802" s="3">
        <v>-0.42</v>
      </c>
    </row>
    <row r="1803" spans="1:2">
      <c r="A1803">
        <v>1802</v>
      </c>
      <c r="B1803" s="3">
        <v>-0.31419999999999998</v>
      </c>
    </row>
    <row r="1804" spans="1:2">
      <c r="A1804">
        <v>1803</v>
      </c>
      <c r="B1804" s="3">
        <v>-0.26500000000000001</v>
      </c>
    </row>
    <row r="1805" spans="1:2">
      <c r="A1805">
        <v>1804</v>
      </c>
      <c r="B1805" s="3">
        <v>-0.34910000000000002</v>
      </c>
    </row>
    <row r="1806" spans="1:2">
      <c r="A1806">
        <v>1805</v>
      </c>
      <c r="B1806" s="3">
        <v>-0.3982</v>
      </c>
    </row>
    <row r="1807" spans="1:2">
      <c r="A1807">
        <v>1806</v>
      </c>
      <c r="B1807" s="3">
        <v>-0.42159999999999997</v>
      </c>
    </row>
    <row r="1808" spans="1:2">
      <c r="A1808">
        <v>1807</v>
      </c>
      <c r="B1808" s="3">
        <v>-0.42370000000000002</v>
      </c>
    </row>
    <row r="1809" spans="1:2">
      <c r="A1809">
        <v>1808</v>
      </c>
      <c r="B1809" s="3">
        <v>-0.38030000000000003</v>
      </c>
    </row>
    <row r="1810" spans="1:2">
      <c r="A1810">
        <v>1809</v>
      </c>
      <c r="B1810" s="3">
        <v>-0.33029999999999998</v>
      </c>
    </row>
    <row r="1811" spans="1:2">
      <c r="A1811">
        <v>1810</v>
      </c>
      <c r="B1811" s="3">
        <v>-0.35909999999999997</v>
      </c>
    </row>
    <row r="1812" spans="1:2">
      <c r="A1812">
        <v>1811</v>
      </c>
      <c r="B1812" s="3">
        <v>-0.54400000000000004</v>
      </c>
    </row>
    <row r="1813" spans="1:2">
      <c r="A1813">
        <v>1812</v>
      </c>
      <c r="B1813" s="3">
        <v>-0.84130000000000005</v>
      </c>
    </row>
    <row r="1814" spans="1:2">
      <c r="A1814">
        <v>1813</v>
      </c>
      <c r="B1814" s="3">
        <v>-0.98299999999999998</v>
      </c>
    </row>
    <row r="1815" spans="1:2">
      <c r="A1815">
        <v>1814</v>
      </c>
      <c r="B1815" s="3">
        <v>-0.86109999999999998</v>
      </c>
    </row>
    <row r="1816" spans="1:2">
      <c r="A1816">
        <v>1815</v>
      </c>
      <c r="B1816" s="3">
        <v>-0.7419</v>
      </c>
    </row>
    <row r="1817" spans="1:2">
      <c r="A1817">
        <v>1816</v>
      </c>
      <c r="B1817" s="3">
        <v>-0.67049999999999998</v>
      </c>
    </row>
    <row r="1818" spans="1:2">
      <c r="A1818">
        <v>1817</v>
      </c>
      <c r="B1818" s="3">
        <v>-0.57189999999999996</v>
      </c>
    </row>
    <row r="1819" spans="1:2">
      <c r="A1819">
        <v>1818</v>
      </c>
      <c r="B1819" s="3">
        <v>-0.56659999999999999</v>
      </c>
    </row>
    <row r="1820" spans="1:2">
      <c r="A1820">
        <v>1819</v>
      </c>
      <c r="B1820" s="3">
        <v>-0.63070000000000004</v>
      </c>
    </row>
    <row r="1821" spans="1:2">
      <c r="A1821">
        <v>1820</v>
      </c>
      <c r="B1821" s="3">
        <v>-0.58860000000000001</v>
      </c>
    </row>
    <row r="1822" spans="1:2">
      <c r="A1822">
        <v>1821</v>
      </c>
      <c r="B1822" s="3">
        <v>-0.52600000000000002</v>
      </c>
    </row>
    <row r="1823" spans="1:2">
      <c r="A1823">
        <v>1822</v>
      </c>
      <c r="B1823" s="3">
        <v>-0.59599999999999997</v>
      </c>
    </row>
    <row r="1824" spans="1:2">
      <c r="A1824">
        <v>1823</v>
      </c>
      <c r="B1824" s="3">
        <v>-0.69620000000000004</v>
      </c>
    </row>
    <row r="1825" spans="1:2">
      <c r="A1825">
        <v>1824</v>
      </c>
      <c r="B1825" s="3">
        <v>-0.69820000000000004</v>
      </c>
    </row>
    <row r="1826" spans="1:2">
      <c r="A1826">
        <v>1825</v>
      </c>
      <c r="B1826" s="3">
        <v>-0.56559999999999999</v>
      </c>
    </row>
    <row r="1827" spans="1:2">
      <c r="A1827">
        <v>1826</v>
      </c>
      <c r="B1827" s="3">
        <v>-0.40250000000000002</v>
      </c>
    </row>
    <row r="1828" spans="1:2">
      <c r="A1828">
        <v>1827</v>
      </c>
      <c r="B1828" s="3">
        <v>-0.29330000000000001</v>
      </c>
    </row>
    <row r="1829" spans="1:2">
      <c r="A1829">
        <v>1828</v>
      </c>
      <c r="B1829" s="3">
        <v>-0.2994</v>
      </c>
    </row>
    <row r="1830" spans="1:2">
      <c r="A1830">
        <v>1829</v>
      </c>
      <c r="B1830" s="3">
        <v>-0.37009999999999998</v>
      </c>
    </row>
    <row r="1831" spans="1:2">
      <c r="A1831">
        <v>1830</v>
      </c>
      <c r="B1831" s="3">
        <v>-0.38040000000000002</v>
      </c>
    </row>
    <row r="1832" spans="1:2">
      <c r="A1832">
        <v>1831</v>
      </c>
      <c r="B1832" s="3">
        <v>-0.42209999999999998</v>
      </c>
    </row>
    <row r="1833" spans="1:2">
      <c r="A1833">
        <v>1832</v>
      </c>
      <c r="B1833" s="3">
        <v>-0.46879999999999999</v>
      </c>
    </row>
    <row r="1834" spans="1:2">
      <c r="A1834">
        <v>1833</v>
      </c>
      <c r="B1834" s="3">
        <v>-0.47889999999999999</v>
      </c>
    </row>
    <row r="1835" spans="1:2">
      <c r="A1835">
        <v>1834</v>
      </c>
      <c r="B1835" s="3">
        <v>-0.58199999999999996</v>
      </c>
    </row>
    <row r="1836" spans="1:2">
      <c r="A1836">
        <v>1835</v>
      </c>
      <c r="B1836" s="3">
        <v>-0.72619999999999996</v>
      </c>
    </row>
    <row r="1837" spans="1:2">
      <c r="A1837">
        <v>1836</v>
      </c>
      <c r="B1837" s="3">
        <v>-0.77980000000000005</v>
      </c>
    </row>
    <row r="1838" spans="1:2">
      <c r="A1838">
        <v>1837</v>
      </c>
      <c r="B1838" s="3">
        <v>-0.67269999999999996</v>
      </c>
    </row>
    <row r="1839" spans="1:2">
      <c r="A1839">
        <v>1838</v>
      </c>
      <c r="B1839" s="3">
        <v>-0.50419999999999998</v>
      </c>
    </row>
    <row r="1840" spans="1:2">
      <c r="A1840">
        <v>1839</v>
      </c>
      <c r="B1840" s="3">
        <v>-0.41980000000000001</v>
      </c>
    </row>
    <row r="1841" spans="1:2">
      <c r="A1841">
        <v>1840</v>
      </c>
      <c r="B1841" s="3">
        <v>-0.45019999999999999</v>
      </c>
    </row>
    <row r="1842" spans="1:2">
      <c r="A1842">
        <v>1841</v>
      </c>
      <c r="B1842" s="3">
        <v>-0.55879999999999996</v>
      </c>
    </row>
    <row r="1843" spans="1:2">
      <c r="A1843">
        <v>1842</v>
      </c>
      <c r="B1843" s="3">
        <v>-0.61970000000000003</v>
      </c>
    </row>
    <row r="1844" spans="1:2">
      <c r="A1844">
        <v>1843</v>
      </c>
      <c r="B1844" s="3">
        <v>-0.60019999999999996</v>
      </c>
    </row>
    <row r="1845" spans="1:2">
      <c r="A1845">
        <v>1844</v>
      </c>
      <c r="B1845" s="3">
        <v>-0.62549999999999994</v>
      </c>
    </row>
    <row r="1846" spans="1:2">
      <c r="A1846">
        <v>1845</v>
      </c>
      <c r="B1846" s="3">
        <v>-0.60399999999999998</v>
      </c>
    </row>
    <row r="1847" spans="1:2">
      <c r="A1847">
        <v>1846</v>
      </c>
      <c r="B1847" s="3">
        <v>-0.4884</v>
      </c>
    </row>
    <row r="1848" spans="1:2">
      <c r="A1848">
        <v>1847</v>
      </c>
      <c r="B1848" s="3">
        <v>-0.41909999999999997</v>
      </c>
    </row>
    <row r="1849" spans="1:2">
      <c r="A1849">
        <v>1848</v>
      </c>
      <c r="B1849" s="3">
        <v>-0.36630000000000001</v>
      </c>
    </row>
    <row r="1850" spans="1:2">
      <c r="A1850">
        <v>1849</v>
      </c>
      <c r="B1850" s="3">
        <v>-0.3528</v>
      </c>
    </row>
    <row r="1851" spans="1:2">
      <c r="A1851">
        <v>1850</v>
      </c>
      <c r="B1851" s="3">
        <v>-0.40749999999999997</v>
      </c>
    </row>
    <row r="1852" spans="1:2">
      <c r="A1852">
        <v>1851</v>
      </c>
      <c r="B1852" s="3">
        <v>-0.41389999999999999</v>
      </c>
    </row>
    <row r="1853" spans="1:2">
      <c r="A1853">
        <v>1852</v>
      </c>
      <c r="B1853" s="3">
        <v>-0.35110000000000002</v>
      </c>
    </row>
    <row r="1854" spans="1:2">
      <c r="A1854">
        <v>1853</v>
      </c>
      <c r="B1854" s="3">
        <v>-0.26229999999999998</v>
      </c>
    </row>
    <row r="1855" spans="1:2">
      <c r="A1855">
        <v>1854</v>
      </c>
      <c r="B1855" s="3">
        <v>-0.15640000000000001</v>
      </c>
    </row>
    <row r="1856" spans="1:2">
      <c r="A1856">
        <v>1855</v>
      </c>
      <c r="B1856" s="3">
        <v>-0.2621</v>
      </c>
    </row>
    <row r="1857" spans="1:2">
      <c r="A1857">
        <v>1856</v>
      </c>
      <c r="B1857" s="3">
        <v>-0.5393</v>
      </c>
    </row>
    <row r="1858" spans="1:2">
      <c r="A1858">
        <v>1857</v>
      </c>
      <c r="B1858" s="3">
        <v>-0.58250000000000002</v>
      </c>
    </row>
    <row r="1859" spans="1:2">
      <c r="A1859">
        <v>1858</v>
      </c>
      <c r="B1859" s="3">
        <v>-0.43149999999999999</v>
      </c>
    </row>
    <row r="1860" spans="1:2">
      <c r="A1860">
        <v>1859</v>
      </c>
      <c r="B1860" s="3">
        <v>-0.30120000000000002</v>
      </c>
    </row>
    <row r="1861" spans="1:2">
      <c r="A1861">
        <v>1860</v>
      </c>
      <c r="B1861" s="3">
        <v>-0.21340000000000001</v>
      </c>
    </row>
    <row r="1862" spans="1:2">
      <c r="A1862">
        <v>1861</v>
      </c>
      <c r="B1862" s="3">
        <v>-0.2142</v>
      </c>
    </row>
    <row r="1863" spans="1:2">
      <c r="A1863">
        <v>1862</v>
      </c>
      <c r="B1863" s="3">
        <v>-0.2823</v>
      </c>
    </row>
    <row r="1864" spans="1:2">
      <c r="A1864">
        <v>1863</v>
      </c>
      <c r="B1864" s="3">
        <v>-0.35560000000000003</v>
      </c>
    </row>
    <row r="1865" spans="1:2">
      <c r="A1865">
        <v>1864</v>
      </c>
      <c r="B1865" s="3">
        <v>-0.40620000000000001</v>
      </c>
    </row>
    <row r="1866" spans="1:2">
      <c r="A1866">
        <v>1865</v>
      </c>
      <c r="B1866" s="3">
        <v>-0.44080000000000003</v>
      </c>
    </row>
    <row r="1867" spans="1:2">
      <c r="A1867">
        <v>1866</v>
      </c>
      <c r="B1867" s="3">
        <v>-0.36399999999999999</v>
      </c>
    </row>
    <row r="1868" spans="1:2">
      <c r="A1868">
        <v>1867</v>
      </c>
      <c r="B1868" s="3">
        <v>-0.2198</v>
      </c>
    </row>
    <row r="1869" spans="1:2">
      <c r="A1869">
        <v>1868</v>
      </c>
      <c r="B1869" s="3">
        <v>-0.10829999999999999</v>
      </c>
    </row>
    <row r="1870" spans="1:2">
      <c r="A1870">
        <v>1869</v>
      </c>
      <c r="B1870" s="3">
        <v>-0.107</v>
      </c>
    </row>
    <row r="1871" spans="1:2">
      <c r="A1871">
        <v>1870</v>
      </c>
      <c r="B1871" s="3">
        <v>-0.15640000000000001</v>
      </c>
    </row>
    <row r="1872" spans="1:2">
      <c r="A1872">
        <v>1871</v>
      </c>
      <c r="B1872" s="3">
        <v>-0.154</v>
      </c>
    </row>
    <row r="1873" spans="1:2">
      <c r="A1873">
        <v>1872</v>
      </c>
      <c r="B1873" s="3">
        <v>-0.17</v>
      </c>
    </row>
    <row r="1874" spans="1:2">
      <c r="A1874">
        <v>1873</v>
      </c>
      <c r="B1874" s="3">
        <v>-0.24529999999999999</v>
      </c>
    </row>
    <row r="1875" spans="1:2">
      <c r="A1875">
        <v>1874</v>
      </c>
      <c r="B1875" s="3">
        <v>-0.23980000000000001</v>
      </c>
    </row>
    <row r="1876" spans="1:2">
      <c r="A1876">
        <v>1875</v>
      </c>
      <c r="B1876" s="3">
        <v>-0.21709999999999999</v>
      </c>
    </row>
    <row r="1877" spans="1:2">
      <c r="A1877">
        <v>1876</v>
      </c>
      <c r="B1877" s="3">
        <v>-0.26279999999999998</v>
      </c>
    </row>
    <row r="1878" spans="1:2">
      <c r="A1878">
        <v>1877</v>
      </c>
      <c r="B1878" s="3">
        <v>-0.28179999999999999</v>
      </c>
    </row>
    <row r="1879" spans="1:2">
      <c r="A1879">
        <v>1878</v>
      </c>
      <c r="B1879" s="3">
        <v>-0.28489999999999999</v>
      </c>
    </row>
    <row r="1880" spans="1:2">
      <c r="A1880">
        <v>1879</v>
      </c>
      <c r="B1880" s="3">
        <v>-0.34799999999999998</v>
      </c>
    </row>
    <row r="1881" spans="1:2">
      <c r="A1881">
        <v>1880</v>
      </c>
      <c r="B1881" s="3">
        <v>-0.4052</v>
      </c>
    </row>
    <row r="1882" spans="1:2">
      <c r="A1882">
        <v>1881</v>
      </c>
      <c r="B1882" s="3">
        <v>-0.39689999999999998</v>
      </c>
    </row>
    <row r="1883" spans="1:2">
      <c r="A1883">
        <v>1882</v>
      </c>
      <c r="B1883" s="3">
        <v>-0.38390000000000002</v>
      </c>
    </row>
    <row r="1884" spans="1:2">
      <c r="A1884">
        <v>1883</v>
      </c>
      <c r="B1884" s="3">
        <v>-0.46610000000000001</v>
      </c>
    </row>
    <row r="1885" spans="1:2">
      <c r="A1885">
        <v>1884</v>
      </c>
      <c r="B1885" s="3">
        <v>-0.51300000000000001</v>
      </c>
    </row>
    <row r="1886" spans="1:2">
      <c r="A1886">
        <v>1885</v>
      </c>
      <c r="B1886" s="3">
        <v>-0.43030000000000002</v>
      </c>
    </row>
    <row r="1887" spans="1:2">
      <c r="A1887">
        <v>1886</v>
      </c>
      <c r="B1887" s="3">
        <v>-0.3402</v>
      </c>
    </row>
    <row r="1888" spans="1:2">
      <c r="A1888">
        <v>1887</v>
      </c>
      <c r="B1888" s="3">
        <v>-0.28520000000000001</v>
      </c>
    </row>
    <row r="1889" spans="1:2">
      <c r="A1889">
        <v>1888</v>
      </c>
      <c r="B1889" s="3">
        <v>-0.27810000000000001</v>
      </c>
    </row>
    <row r="1890" spans="1:2">
      <c r="A1890">
        <v>1889</v>
      </c>
      <c r="B1890" s="3">
        <v>-0.314</v>
      </c>
    </row>
    <row r="1891" spans="1:2">
      <c r="A1891">
        <v>1890</v>
      </c>
      <c r="B1891" s="3">
        <v>-0.28889999999999999</v>
      </c>
    </row>
    <row r="1892" spans="1:2">
      <c r="A1892">
        <v>1891</v>
      </c>
      <c r="B1892" s="3">
        <v>-0.21060000000000001</v>
      </c>
    </row>
    <row r="1893" spans="1:2">
      <c r="A1893">
        <v>1892</v>
      </c>
      <c r="B1893" s="3">
        <v>-0.2555</v>
      </c>
    </row>
    <row r="1894" spans="1:2">
      <c r="A1894">
        <v>1893</v>
      </c>
      <c r="B1894" s="3">
        <v>-0.37640000000000001</v>
      </c>
    </row>
    <row r="1895" spans="1:2">
      <c r="A1895">
        <v>1894</v>
      </c>
      <c r="B1895" s="3">
        <v>-0.35649999999999998</v>
      </c>
    </row>
    <row r="1896" spans="1:2">
      <c r="A1896">
        <v>1895</v>
      </c>
      <c r="B1896" s="3">
        <v>-0.26819999999999999</v>
      </c>
    </row>
    <row r="1897" spans="1:2">
      <c r="A1897">
        <v>1896</v>
      </c>
      <c r="B1897" s="3">
        <v>-0.21759999999999999</v>
      </c>
    </row>
    <row r="1898" spans="1:2">
      <c r="A1898">
        <v>1897</v>
      </c>
      <c r="B1898" s="3">
        <v>-0.13220000000000001</v>
      </c>
    </row>
    <row r="1899" spans="1:2">
      <c r="A1899">
        <v>1898</v>
      </c>
      <c r="B1899" s="3">
        <v>-0.24210000000000001</v>
      </c>
    </row>
    <row r="1900" spans="1:2">
      <c r="A1900">
        <v>1899</v>
      </c>
      <c r="B1900" s="3">
        <v>-0.48099999999999998</v>
      </c>
    </row>
    <row r="1901" spans="1:2">
      <c r="A1901">
        <v>1900</v>
      </c>
      <c r="B1901" s="3">
        <v>-0.42320000000000002</v>
      </c>
    </row>
    <row r="1902" spans="1:2">
      <c r="A1902">
        <v>1901</v>
      </c>
      <c r="B1902" s="3">
        <v>-0.2475</v>
      </c>
    </row>
    <row r="1903" spans="1:2">
      <c r="A1903">
        <v>1902</v>
      </c>
      <c r="B1903" s="3">
        <v>-0.21920000000000001</v>
      </c>
    </row>
    <row r="1904" spans="1:2">
      <c r="A1904">
        <v>1903</v>
      </c>
      <c r="B1904" s="3">
        <v>-0.2621</v>
      </c>
    </row>
    <row r="1905" spans="1:2">
      <c r="A1905">
        <v>1904</v>
      </c>
      <c r="B1905" s="3">
        <v>-0.28039999999999998</v>
      </c>
    </row>
    <row r="1906" spans="1:2">
      <c r="A1906">
        <v>1905</v>
      </c>
      <c r="B1906" s="3">
        <v>-0.2356</v>
      </c>
    </row>
    <row r="1907" spans="1:2">
      <c r="A1907">
        <v>1906</v>
      </c>
      <c r="B1907" s="3">
        <v>-0.15529999999999999</v>
      </c>
    </row>
    <row r="1908" spans="1:2">
      <c r="A1908">
        <v>1907</v>
      </c>
      <c r="B1908" s="3">
        <v>-2.3400000000000001E-2</v>
      </c>
    </row>
    <row r="1909" spans="1:2">
      <c r="A1909">
        <v>1908</v>
      </c>
      <c r="B1909" s="3">
        <v>5.4399999999999997E-2</v>
      </c>
    </row>
    <row r="1910" spans="1:2">
      <c r="A1910">
        <v>1909</v>
      </c>
      <c r="B1910" s="3">
        <v>-3.73E-2</v>
      </c>
    </row>
    <row r="1911" spans="1:2">
      <c r="A1911">
        <v>1910</v>
      </c>
      <c r="B1911" s="3">
        <v>-0.1341</v>
      </c>
    </row>
    <row r="1912" spans="1:2">
      <c r="A1912">
        <v>1911</v>
      </c>
      <c r="B1912" s="3">
        <v>-0.1011</v>
      </c>
    </row>
    <row r="1913" spans="1:2">
      <c r="A1913">
        <v>1912</v>
      </c>
      <c r="B1913" s="3">
        <v>-5.6300000000000003E-2</v>
      </c>
    </row>
    <row r="1914" spans="1:2">
      <c r="A1914">
        <v>1913</v>
      </c>
      <c r="B1914" s="3">
        <v>3.4299999999999997E-2</v>
      </c>
    </row>
    <row r="1915" spans="1:2">
      <c r="A1915">
        <v>1914</v>
      </c>
      <c r="B1915" s="3">
        <v>0.1009</v>
      </c>
    </row>
    <row r="1916" spans="1:2">
      <c r="A1916">
        <v>1915</v>
      </c>
      <c r="B1916" s="3">
        <v>-1.5E-3</v>
      </c>
    </row>
    <row r="1917" spans="1:2">
      <c r="A1917">
        <v>1916</v>
      </c>
      <c r="B1917" s="3">
        <v>-0.14330000000000001</v>
      </c>
    </row>
    <row r="1918" spans="1:2">
      <c r="A1918">
        <v>1917</v>
      </c>
      <c r="B1918" s="3">
        <v>-0.1547</v>
      </c>
    </row>
    <row r="1919" spans="1:2">
      <c r="A1919">
        <v>1918</v>
      </c>
      <c r="B1919" s="3">
        <v>-8.1799999999999998E-2</v>
      </c>
    </row>
    <row r="1920" spans="1:2">
      <c r="A1920">
        <v>1919</v>
      </c>
      <c r="B1920" s="3">
        <v>-2.8500000000000001E-2</v>
      </c>
    </row>
    <row r="1921" spans="1:2">
      <c r="A1921">
        <v>1920</v>
      </c>
      <c r="B1921" s="3">
        <v>8.8000000000000005E-3</v>
      </c>
    </row>
    <row r="1922" spans="1:2">
      <c r="A1922">
        <v>1921</v>
      </c>
      <c r="B1922" s="3">
        <v>7.6300000000000007E-2</v>
      </c>
    </row>
    <row r="1923" spans="1:2">
      <c r="A1923">
        <v>1922</v>
      </c>
      <c r="B1923" s="3">
        <v>4.8500000000000001E-2</v>
      </c>
    </row>
    <row r="1924" spans="1:2">
      <c r="A1924">
        <v>1923</v>
      </c>
      <c r="B1924" s="3">
        <v>-6.0999999999999999E-2</v>
      </c>
    </row>
    <row r="1925" spans="1:2">
      <c r="A1925">
        <v>1924</v>
      </c>
      <c r="B1925" s="3">
        <v>-2.8299999999999999E-2</v>
      </c>
    </row>
    <row r="1926" spans="1:2">
      <c r="A1926">
        <v>1925</v>
      </c>
      <c r="B1926" s="3">
        <v>4.2999999999999997E-2</v>
      </c>
    </row>
    <row r="1927" spans="1:2">
      <c r="A1927">
        <v>1926</v>
      </c>
      <c r="B1927" s="3">
        <v>-2.2100000000000002E-2</v>
      </c>
    </row>
    <row r="1928" spans="1:2">
      <c r="A1928">
        <v>1927</v>
      </c>
      <c r="B1928" s="3">
        <v>-0.1424</v>
      </c>
    </row>
    <row r="1929" spans="1:2">
      <c r="A1929">
        <v>1928</v>
      </c>
      <c r="B1929" s="3">
        <v>-0.24929999999999999</v>
      </c>
    </row>
    <row r="1930" spans="1:2">
      <c r="A1930">
        <v>1929</v>
      </c>
      <c r="B1930" s="3">
        <v>-0.30709999999999998</v>
      </c>
    </row>
    <row r="1931" spans="1:2">
      <c r="A1931">
        <v>1930</v>
      </c>
      <c r="B1931" s="3">
        <v>-0.214</v>
      </c>
    </row>
    <row r="1932" spans="1:2">
      <c r="A1932">
        <v>1931</v>
      </c>
      <c r="B1932" s="3">
        <v>-0.13969999999999999</v>
      </c>
    </row>
    <row r="1933" spans="1:2">
      <c r="A1933">
        <v>1932</v>
      </c>
      <c r="B1933" s="3">
        <v>-0.192</v>
      </c>
    </row>
    <row r="1934" spans="1:2">
      <c r="A1934">
        <v>1933</v>
      </c>
      <c r="B1934" s="3">
        <v>-0.36699999999999999</v>
      </c>
    </row>
    <row r="1935" spans="1:2">
      <c r="A1935">
        <v>1934</v>
      </c>
      <c r="B1935" s="3">
        <v>-0.46689999999999998</v>
      </c>
    </row>
    <row r="1936" spans="1:2">
      <c r="A1936">
        <v>1935</v>
      </c>
      <c r="B1936" s="3">
        <v>-0.31859999999999999</v>
      </c>
    </row>
    <row r="1937" spans="1:2">
      <c r="A1937">
        <v>1936</v>
      </c>
      <c r="B1937" s="3">
        <v>-9.4899999999999998E-2</v>
      </c>
    </row>
    <row r="1938" spans="1:2">
      <c r="A1938">
        <v>1937</v>
      </c>
      <c r="B1938" s="3">
        <v>9.1499999999999998E-2</v>
      </c>
    </row>
    <row r="1939" spans="1:2">
      <c r="A1939">
        <v>1938</v>
      </c>
      <c r="B1939" s="3">
        <v>0.19620000000000001</v>
      </c>
    </row>
    <row r="1940" spans="1:2">
      <c r="A1940">
        <v>1939</v>
      </c>
      <c r="B1940" s="3">
        <v>0.23630000000000001</v>
      </c>
    </row>
    <row r="1941" spans="1:2">
      <c r="A1941">
        <v>1940</v>
      </c>
      <c r="B1941" s="3">
        <v>0.2475</v>
      </c>
    </row>
    <row r="1942" spans="1:2">
      <c r="A1942">
        <v>1941</v>
      </c>
      <c r="B1942" s="3">
        <v>0.19700000000000001</v>
      </c>
    </row>
    <row r="1943" spans="1:2">
      <c r="A1943">
        <v>1942</v>
      </c>
      <c r="B1943" s="3">
        <v>0.1096</v>
      </c>
    </row>
    <row r="1944" spans="1:2">
      <c r="A1944">
        <v>1943</v>
      </c>
      <c r="B1944" s="3">
        <v>1.84E-2</v>
      </c>
    </row>
    <row r="1945" spans="1:2">
      <c r="A1945">
        <v>1944</v>
      </c>
      <c r="B1945" s="3">
        <v>-4.6699999999999998E-2</v>
      </c>
    </row>
    <row r="1946" spans="1:2">
      <c r="A1946">
        <v>1945</v>
      </c>
      <c r="B1946" s="3">
        <v>-6.5799999999999997E-2</v>
      </c>
    </row>
    <row r="1947" spans="1:2">
      <c r="A1947">
        <v>1946</v>
      </c>
      <c r="B1947" s="3">
        <v>-5.5599999999999997E-2</v>
      </c>
    </row>
    <row r="1948" spans="1:2">
      <c r="A1948">
        <v>1947</v>
      </c>
      <c r="B1948" s="3">
        <v>-0.1</v>
      </c>
    </row>
    <row r="1949" spans="1:2">
      <c r="A1949">
        <v>1948</v>
      </c>
      <c r="B1949" s="3">
        <v>-0.20830000000000001</v>
      </c>
    </row>
    <row r="1950" spans="1:2">
      <c r="A1950">
        <v>1949</v>
      </c>
      <c r="B1950" s="3">
        <v>-0.34029999999999999</v>
      </c>
    </row>
    <row r="1951" spans="1:2">
      <c r="A1951">
        <v>1950</v>
      </c>
      <c r="B1951" s="3">
        <v>-0.35089999999999999</v>
      </c>
    </row>
    <row r="1952" spans="1:2">
      <c r="A1952">
        <v>1951</v>
      </c>
      <c r="B1952" s="3">
        <v>-0.19500000000000001</v>
      </c>
    </row>
    <row r="1953" spans="1:2">
      <c r="A1953">
        <v>1952</v>
      </c>
      <c r="B1953" s="3">
        <v>-0.1011</v>
      </c>
    </row>
    <row r="1954" spans="1:2">
      <c r="A1954">
        <v>1953</v>
      </c>
      <c r="B1954" s="3">
        <v>-0.1095</v>
      </c>
    </row>
    <row r="1955" spans="1:2">
      <c r="A1955">
        <v>1954</v>
      </c>
      <c r="B1955" s="3">
        <v>-0.1215</v>
      </c>
    </row>
    <row r="1956" spans="1:2">
      <c r="A1956">
        <v>1955</v>
      </c>
      <c r="B1956" s="3">
        <v>-0.1024</v>
      </c>
    </row>
    <row r="1957" spans="1:2">
      <c r="A1957">
        <v>1956</v>
      </c>
      <c r="B1957" s="3">
        <v>-6.5799999999999997E-2</v>
      </c>
    </row>
    <row r="1958" spans="1:2">
      <c r="A1958">
        <v>1957</v>
      </c>
      <c r="B1958" s="3">
        <v>-4.24E-2</v>
      </c>
    </row>
    <row r="1959" spans="1:2">
      <c r="A1959">
        <v>1958</v>
      </c>
      <c r="B1959" s="3">
        <v>-7.7299999999999994E-2</v>
      </c>
    </row>
    <row r="1960" spans="1:2">
      <c r="A1960">
        <v>1959</v>
      </c>
      <c r="B1960" s="3">
        <v>-0.25690000000000002</v>
      </c>
    </row>
    <row r="1961" spans="1:2">
      <c r="A1961">
        <v>1960</v>
      </c>
      <c r="B1961" s="3">
        <v>-0.45090000000000002</v>
      </c>
    </row>
    <row r="1962" spans="1:2">
      <c r="A1962">
        <v>1961</v>
      </c>
      <c r="B1962" s="3">
        <v>-0.38550000000000001</v>
      </c>
    </row>
    <row r="1963" spans="1:2">
      <c r="A1963">
        <v>1962</v>
      </c>
      <c r="B1963" s="3">
        <v>-0.18490000000000001</v>
      </c>
    </row>
    <row r="1964" spans="1:2">
      <c r="A1964">
        <v>1963</v>
      </c>
      <c r="B1964" s="3">
        <v>-7.0199999999999999E-2</v>
      </c>
    </row>
    <row r="1965" spans="1:2">
      <c r="A1965">
        <v>1964</v>
      </c>
      <c r="B1965" s="3">
        <v>-5.0799999999999998E-2</v>
      </c>
    </row>
    <row r="1966" spans="1:2">
      <c r="A1966">
        <v>1965</v>
      </c>
      <c r="B1966" s="3">
        <v>-6.8400000000000002E-2</v>
      </c>
    </row>
    <row r="1967" spans="1:2">
      <c r="A1967">
        <v>1966</v>
      </c>
      <c r="B1967" s="3">
        <v>-0.1111</v>
      </c>
    </row>
    <row r="1968" spans="1:2">
      <c r="A1968">
        <v>1967</v>
      </c>
      <c r="B1968" s="3">
        <v>-0.14269999999999999</v>
      </c>
    </row>
    <row r="1969" spans="1:2">
      <c r="A1969">
        <v>1968</v>
      </c>
      <c r="B1969" s="3">
        <v>-0.10589999999999999</v>
      </c>
    </row>
    <row r="1970" spans="1:2">
      <c r="A1970">
        <v>1969</v>
      </c>
      <c r="B1970" s="3">
        <v>-7.9399999999999998E-2</v>
      </c>
    </row>
    <row r="1971" spans="1:2">
      <c r="A1971">
        <v>1970</v>
      </c>
      <c r="B1971" s="3">
        <v>-0.1699</v>
      </c>
    </row>
    <row r="1972" spans="1:2">
      <c r="A1972">
        <v>1971</v>
      </c>
      <c r="B1972" s="3">
        <v>-0.26140000000000002</v>
      </c>
    </row>
    <row r="1973" spans="1:2">
      <c r="A1973">
        <v>1972</v>
      </c>
      <c r="B1973" s="3">
        <v>-0.28120000000000001</v>
      </c>
    </row>
    <row r="1974" spans="1:2">
      <c r="A1974">
        <v>1973</v>
      </c>
      <c r="B1974" s="3">
        <v>-0.27160000000000001</v>
      </c>
    </row>
    <row r="1975" spans="1:2">
      <c r="A1975">
        <v>1974</v>
      </c>
      <c r="B1975" s="3">
        <v>-0.2676</v>
      </c>
    </row>
    <row r="1976" spans="1:2">
      <c r="A1976">
        <v>1975</v>
      </c>
      <c r="B1976" s="3">
        <v>-0.1986</v>
      </c>
    </row>
    <row r="1977" spans="1:2">
      <c r="A1977">
        <v>1976</v>
      </c>
      <c r="B1977" s="3">
        <v>-6.2E-2</v>
      </c>
    </row>
    <row r="1978" spans="1:2">
      <c r="A1978">
        <v>1977</v>
      </c>
      <c r="B1978" s="3">
        <v>3.7699999999999997E-2</v>
      </c>
    </row>
    <row r="1979" spans="1:2">
      <c r="A1979">
        <v>1978</v>
      </c>
      <c r="B1979" s="3">
        <v>2.0400000000000001E-2</v>
      </c>
    </row>
    <row r="1980" spans="1:2">
      <c r="A1980">
        <v>1979</v>
      </c>
      <c r="B1980" s="3">
        <v>-5.8700000000000002E-2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H80"/>
  <sheetViews>
    <sheetView workbookViewId="0"/>
  </sheetViews>
  <sheetFormatPr defaultRowHeight="12.75"/>
  <cols>
    <col min="1" max="1" width="28.42578125" customWidth="1"/>
    <col min="2" max="2" width="47.5703125" customWidth="1"/>
  </cols>
  <sheetData>
    <row r="2" spans="1:2" ht="15">
      <c r="A2" s="58"/>
    </row>
    <row r="3" spans="1:2" ht="16.5" thickBot="1">
      <c r="A3" s="74" t="s">
        <v>135</v>
      </c>
    </row>
    <row r="4" spans="1:2" ht="15.75" thickTop="1" thickBot="1">
      <c r="A4" s="59" t="s">
        <v>136</v>
      </c>
      <c r="B4" s="60" t="s">
        <v>137</v>
      </c>
    </row>
    <row r="5" spans="1:2" ht="3" customHeight="1" thickBot="1">
      <c r="A5" s="61"/>
      <c r="B5" s="63"/>
    </row>
    <row r="6" spans="1:2" ht="15.75" thickBot="1">
      <c r="A6" s="64" t="s">
        <v>138</v>
      </c>
      <c r="B6" s="65"/>
    </row>
    <row r="7" spans="1:2" ht="15.75" thickBot="1">
      <c r="A7" s="66" t="s">
        <v>139</v>
      </c>
      <c r="B7" s="67" t="s">
        <v>140</v>
      </c>
    </row>
    <row r="8" spans="1:2" ht="15.75" thickBot="1">
      <c r="A8" s="66" t="s">
        <v>141</v>
      </c>
      <c r="B8" s="68" t="s">
        <v>142</v>
      </c>
    </row>
    <row r="9" spans="1:2" ht="15.75" thickBot="1">
      <c r="A9" s="66" t="s">
        <v>143</v>
      </c>
      <c r="B9" s="67" t="s">
        <v>144</v>
      </c>
    </row>
    <row r="10" spans="1:2" ht="3" customHeight="1" thickBot="1">
      <c r="A10" s="69"/>
      <c r="B10" s="70"/>
    </row>
    <row r="11" spans="1:2" ht="15.75" thickBot="1">
      <c r="A11" s="64" t="s">
        <v>145</v>
      </c>
      <c r="B11" s="65"/>
    </row>
    <row r="12" spans="1:2" ht="15.75" thickBot="1">
      <c r="A12" s="66" t="s">
        <v>146</v>
      </c>
      <c r="B12" s="67" t="s">
        <v>147</v>
      </c>
    </row>
    <row r="13" spans="1:2" ht="15.75" thickBot="1">
      <c r="A13" s="66" t="s">
        <v>148</v>
      </c>
      <c r="B13" s="67" t="s">
        <v>149</v>
      </c>
    </row>
    <row r="14" spans="1:2" ht="15.75" thickBot="1">
      <c r="A14" s="66" t="s">
        <v>150</v>
      </c>
      <c r="B14" s="73">
        <v>1979</v>
      </c>
    </row>
    <row r="15" spans="1:2" ht="15.75" thickBot="1">
      <c r="A15" s="66" t="s">
        <v>151</v>
      </c>
      <c r="B15" s="67" t="s">
        <v>152</v>
      </c>
    </row>
    <row r="16" spans="1:2" ht="15.75" thickBot="1">
      <c r="A16" s="66" t="s">
        <v>153</v>
      </c>
      <c r="B16" s="67" t="s">
        <v>154</v>
      </c>
    </row>
    <row r="17" spans="1:8" ht="15.75" thickBot="1">
      <c r="A17" s="71" t="s">
        <v>155</v>
      </c>
      <c r="B17" s="72" t="s">
        <v>156</v>
      </c>
    </row>
    <row r="18" spans="1:8" ht="15.75" thickTop="1">
      <c r="A18" s="58"/>
    </row>
    <row r="19" spans="1:8" ht="15">
      <c r="B19" s="58"/>
    </row>
    <row r="20" spans="1:8" ht="16.5" thickBot="1">
      <c r="B20" s="74" t="s">
        <v>157</v>
      </c>
    </row>
    <row r="21" spans="1:8" ht="15.75" thickTop="1" thickBot="1">
      <c r="B21" s="59" t="s">
        <v>158</v>
      </c>
      <c r="C21" s="75" t="s">
        <v>159</v>
      </c>
      <c r="D21" s="76" t="s">
        <v>160</v>
      </c>
      <c r="E21" s="76" t="s">
        <v>161</v>
      </c>
      <c r="F21" s="76" t="s">
        <v>162</v>
      </c>
      <c r="G21" s="76" t="s">
        <v>163</v>
      </c>
      <c r="H21" s="77" t="s">
        <v>164</v>
      </c>
    </row>
    <row r="22" spans="1:8" ht="3" customHeight="1" thickBot="1">
      <c r="B22" s="61"/>
      <c r="C22" s="78"/>
      <c r="D22" s="79"/>
      <c r="E22" s="79"/>
      <c r="F22" s="79"/>
      <c r="G22" s="79"/>
      <c r="H22" s="62"/>
    </row>
    <row r="23" spans="1:8" ht="15" thickBot="1">
      <c r="B23" s="64" t="s">
        <v>165</v>
      </c>
      <c r="C23" s="80" t="s">
        <v>166</v>
      </c>
      <c r="D23" s="81" t="s">
        <v>166</v>
      </c>
      <c r="E23" s="81" t="s">
        <v>166</v>
      </c>
      <c r="F23" s="81" t="s">
        <v>167</v>
      </c>
      <c r="G23" s="81" t="s">
        <v>168</v>
      </c>
      <c r="H23" s="82" t="s">
        <v>169</v>
      </c>
    </row>
    <row r="24" spans="1:8" ht="3" customHeight="1" thickBot="1">
      <c r="B24" s="69"/>
      <c r="C24" s="78"/>
      <c r="D24" s="79"/>
      <c r="E24" s="79"/>
      <c r="F24" s="79"/>
      <c r="G24" s="79"/>
      <c r="H24" s="62"/>
    </row>
    <row r="25" spans="1:8" ht="15.75" thickBot="1">
      <c r="B25" s="66" t="s">
        <v>170</v>
      </c>
      <c r="C25" s="83" t="s">
        <v>171</v>
      </c>
      <c r="D25" s="84" t="s">
        <v>171</v>
      </c>
      <c r="E25" s="84" t="s">
        <v>171</v>
      </c>
      <c r="F25" s="84" t="s">
        <v>172</v>
      </c>
      <c r="G25" s="84" t="s">
        <v>166</v>
      </c>
      <c r="H25" s="85" t="s">
        <v>167</v>
      </c>
    </row>
    <row r="26" spans="1:8" ht="15.75" thickBot="1">
      <c r="B26" s="66" t="s">
        <v>173</v>
      </c>
      <c r="C26" s="83" t="s">
        <v>174</v>
      </c>
      <c r="D26" s="84" t="s">
        <v>174</v>
      </c>
      <c r="E26" s="84" t="s">
        <v>174</v>
      </c>
      <c r="F26" s="84" t="s">
        <v>174</v>
      </c>
      <c r="G26" s="84" t="s">
        <v>174</v>
      </c>
      <c r="H26" s="85" t="s">
        <v>174</v>
      </c>
    </row>
    <row r="27" spans="1:8" ht="15.75" thickBot="1">
      <c r="B27" s="66" t="s">
        <v>175</v>
      </c>
      <c r="C27" s="83" t="s">
        <v>176</v>
      </c>
      <c r="D27" s="84" t="s">
        <v>176</v>
      </c>
      <c r="E27" s="84" t="s">
        <v>176</v>
      </c>
      <c r="F27" s="84" t="s">
        <v>176</v>
      </c>
      <c r="G27" s="84" t="s">
        <v>176</v>
      </c>
      <c r="H27" s="85" t="s">
        <v>176</v>
      </c>
    </row>
    <row r="28" spans="1:8" ht="15.75" thickBot="1">
      <c r="B28" s="66" t="s">
        <v>177</v>
      </c>
      <c r="C28" s="83" t="s">
        <v>178</v>
      </c>
      <c r="D28" s="84" t="s">
        <v>178</v>
      </c>
      <c r="E28" s="84" t="s">
        <v>178</v>
      </c>
      <c r="F28" s="84" t="s">
        <v>178</v>
      </c>
      <c r="G28" s="84" t="s">
        <v>178</v>
      </c>
      <c r="H28" s="85" t="s">
        <v>178</v>
      </c>
    </row>
    <row r="29" spans="1:8" ht="15.75" thickBot="1">
      <c r="B29" s="66" t="s">
        <v>179</v>
      </c>
      <c r="C29" s="83">
        <v>0</v>
      </c>
      <c r="D29" s="84">
        <v>0</v>
      </c>
      <c r="E29" s="84">
        <v>0</v>
      </c>
      <c r="F29" s="84">
        <v>0</v>
      </c>
      <c r="G29" s="84">
        <v>0</v>
      </c>
      <c r="H29" s="85">
        <v>0</v>
      </c>
    </row>
    <row r="30" spans="1:8" ht="15.75" thickBot="1">
      <c r="B30" s="66" t="s">
        <v>180</v>
      </c>
      <c r="C30" s="83">
        <v>27</v>
      </c>
      <c r="D30" s="84">
        <v>665</v>
      </c>
      <c r="E30" s="84">
        <v>1304</v>
      </c>
      <c r="F30" s="84">
        <v>65</v>
      </c>
      <c r="G30" s="84">
        <v>78</v>
      </c>
      <c r="H30" s="85">
        <v>230</v>
      </c>
    </row>
    <row r="31" spans="1:8" ht="15.75" thickBot="1">
      <c r="B31" s="66" t="s">
        <v>181</v>
      </c>
      <c r="C31" s="83">
        <v>663</v>
      </c>
      <c r="D31" s="84">
        <v>1302</v>
      </c>
      <c r="E31" s="84">
        <v>1970</v>
      </c>
      <c r="F31" s="84">
        <v>1955</v>
      </c>
      <c r="G31" s="84">
        <v>1911</v>
      </c>
      <c r="H31" s="85">
        <v>1777</v>
      </c>
    </row>
    <row r="32" spans="1:8" ht="3" customHeight="1" thickBot="1">
      <c r="B32" s="69"/>
      <c r="C32" s="78"/>
      <c r="D32" s="86"/>
      <c r="E32" s="86"/>
      <c r="F32" s="86"/>
      <c r="G32" s="86"/>
      <c r="H32" s="62"/>
    </row>
    <row r="33" spans="2:8" ht="15" thickBot="1">
      <c r="B33" s="64" t="s">
        <v>182</v>
      </c>
      <c r="C33" s="80" t="s">
        <v>166</v>
      </c>
      <c r="D33" s="81" t="s">
        <v>166</v>
      </c>
      <c r="E33" s="81" t="s">
        <v>166</v>
      </c>
      <c r="F33" s="81" t="s">
        <v>167</v>
      </c>
      <c r="G33" s="81" t="s">
        <v>168</v>
      </c>
      <c r="H33" s="82" t="s">
        <v>169</v>
      </c>
    </row>
    <row r="34" spans="2:8" ht="3" customHeight="1" thickBot="1">
      <c r="B34" s="69"/>
      <c r="C34" s="78"/>
      <c r="D34" s="79"/>
      <c r="E34" s="79"/>
      <c r="F34" s="79"/>
      <c r="G34" s="79"/>
      <c r="H34" s="62"/>
    </row>
    <row r="35" spans="2:8" ht="15.75" thickBot="1">
      <c r="B35" s="66" t="s">
        <v>183</v>
      </c>
      <c r="C35" s="83">
        <v>301</v>
      </c>
      <c r="D35" s="87">
        <v>301</v>
      </c>
      <c r="E35" s="87">
        <v>315</v>
      </c>
      <c r="F35" s="87">
        <v>298</v>
      </c>
      <c r="G35" s="87">
        <v>97</v>
      </c>
      <c r="H35" s="85">
        <v>28</v>
      </c>
    </row>
    <row r="36" spans="2:8" ht="15.75" thickBot="1">
      <c r="B36" s="66" t="s">
        <v>184</v>
      </c>
      <c r="C36" s="83">
        <v>33</v>
      </c>
      <c r="D36" s="87">
        <v>33</v>
      </c>
      <c r="E36" s="87">
        <v>35</v>
      </c>
      <c r="F36" s="87">
        <v>33</v>
      </c>
      <c r="G36" s="87">
        <v>11</v>
      </c>
      <c r="H36" s="85">
        <v>3</v>
      </c>
    </row>
    <row r="37" spans="2:8" ht="3" customHeight="1" thickBot="1">
      <c r="B37" s="69"/>
      <c r="C37" s="78"/>
      <c r="D37" s="86"/>
      <c r="E37" s="86"/>
      <c r="F37" s="86"/>
      <c r="G37" s="86"/>
      <c r="H37" s="62"/>
    </row>
    <row r="38" spans="2:8" ht="15.75" thickBot="1">
      <c r="B38" s="66" t="s">
        <v>185</v>
      </c>
      <c r="C38" s="83">
        <v>-0.318</v>
      </c>
      <c r="D38" s="87">
        <v>-0.32800000000000001</v>
      </c>
      <c r="E38" s="87">
        <v>-0.33600000000000002</v>
      </c>
      <c r="F38" s="87">
        <v>-0.308</v>
      </c>
      <c r="G38" s="87">
        <v>-0.19700000000000001</v>
      </c>
      <c r="H38" s="85">
        <v>-0.17599999999999999</v>
      </c>
    </row>
    <row r="39" spans="2:8" ht="15.75" thickBot="1">
      <c r="B39" s="66" t="s">
        <v>186</v>
      </c>
      <c r="C39" s="83">
        <v>-6.7000000000000004E-2</v>
      </c>
      <c r="D39" s="87">
        <v>-8.3000000000000004E-2</v>
      </c>
      <c r="E39" s="87">
        <v>-8.4000000000000005E-2</v>
      </c>
      <c r="F39" s="87">
        <v>-7.0999999999999994E-2</v>
      </c>
      <c r="G39" s="87">
        <v>-7.3999999999999996E-2</v>
      </c>
      <c r="H39" s="85">
        <v>-7.5999999999999998E-2</v>
      </c>
    </row>
    <row r="40" spans="2:8" ht="15.75" thickBot="1">
      <c r="B40" s="66" t="s">
        <v>187</v>
      </c>
      <c r="C40" s="83">
        <v>-1E-3</v>
      </c>
      <c r="D40" s="87">
        <v>-1E-3</v>
      </c>
      <c r="E40" s="87">
        <v>7.0000000000000001E-3</v>
      </c>
      <c r="F40" s="87">
        <v>3.0000000000000001E-3</v>
      </c>
      <c r="G40" s="87">
        <v>5.0000000000000001E-3</v>
      </c>
      <c r="H40" s="85">
        <v>1E-3</v>
      </c>
    </row>
    <row r="41" spans="2:8" ht="15.75" thickBot="1">
      <c r="B41" s="66" t="s">
        <v>188</v>
      </c>
      <c r="C41" s="83">
        <v>7.3999999999999996E-2</v>
      </c>
      <c r="D41" s="87">
        <v>7.6999999999999999E-2</v>
      </c>
      <c r="E41" s="87">
        <v>8.3000000000000004E-2</v>
      </c>
      <c r="F41" s="87">
        <v>7.4999999999999997E-2</v>
      </c>
      <c r="G41" s="87">
        <v>7.1999999999999995E-2</v>
      </c>
      <c r="H41" s="85">
        <v>4.2999999999999997E-2</v>
      </c>
    </row>
    <row r="42" spans="2:8" ht="15.75" thickBot="1">
      <c r="B42" s="66" t="s">
        <v>189</v>
      </c>
      <c r="C42" s="83">
        <v>0.32300000000000001</v>
      </c>
      <c r="D42" s="87">
        <v>0.39</v>
      </c>
      <c r="E42" s="87">
        <v>0.33900000000000002</v>
      </c>
      <c r="F42" s="87">
        <v>0.314</v>
      </c>
      <c r="G42" s="87">
        <v>0.185</v>
      </c>
      <c r="H42" s="85">
        <v>0.16</v>
      </c>
    </row>
    <row r="43" spans="2:8" ht="15.75" thickBot="1">
      <c r="B43" s="66" t="s">
        <v>190</v>
      </c>
      <c r="C43" s="83">
        <v>0</v>
      </c>
      <c r="D43" s="87">
        <v>0</v>
      </c>
      <c r="E43" s="87">
        <v>0</v>
      </c>
      <c r="F43" s="87">
        <v>0</v>
      </c>
      <c r="G43" s="87">
        <v>-1E-3</v>
      </c>
      <c r="H43" s="85">
        <v>-8.9999999999999993E-3</v>
      </c>
    </row>
    <row r="44" spans="2:8" ht="3" customHeight="1" thickBot="1">
      <c r="B44" s="69"/>
      <c r="C44" s="78"/>
      <c r="D44" s="86"/>
      <c r="E44" s="86"/>
      <c r="F44" s="86"/>
      <c r="G44" s="86"/>
      <c r="H44" s="62"/>
    </row>
    <row r="45" spans="2:8" ht="15.75" thickBot="1">
      <c r="B45" s="66" t="s">
        <v>191</v>
      </c>
      <c r="C45" s="83">
        <v>6.3699999999999998E-3</v>
      </c>
      <c r="D45" s="87">
        <v>6.7400000000000003E-3</v>
      </c>
      <c r="E45" s="87">
        <v>7.0800000000000004E-3</v>
      </c>
      <c r="F45" s="87">
        <v>6.3299999999999997E-3</v>
      </c>
      <c r="G45" s="87">
        <v>9.3900000000000008E-3</v>
      </c>
      <c r="H45" s="85">
        <v>1.67E-2</v>
      </c>
    </row>
    <row r="46" spans="2:8" ht="15.75" thickBot="1">
      <c r="B46" s="66" t="s">
        <v>192</v>
      </c>
      <c r="C46" s="83">
        <v>-1.2460000000000001E-2</v>
      </c>
      <c r="D46" s="87">
        <v>-1.321E-2</v>
      </c>
      <c r="E46" s="87">
        <v>-1.3559999999999999E-2</v>
      </c>
      <c r="F46" s="87">
        <v>-1.2359999999999999E-2</v>
      </c>
      <c r="G46" s="87">
        <v>-1.9380000000000001E-2</v>
      </c>
      <c r="H46" s="85">
        <v>-4.3409999999999997E-2</v>
      </c>
    </row>
    <row r="47" spans="2:8" ht="15.75" thickBot="1">
      <c r="B47" s="66" t="s">
        <v>193</v>
      </c>
      <c r="C47" s="83">
        <v>1.26E-2</v>
      </c>
      <c r="D47" s="87">
        <v>1.332E-2</v>
      </c>
      <c r="E47" s="87">
        <v>1.43E-2</v>
      </c>
      <c r="F47" s="87">
        <v>1.2540000000000001E-2</v>
      </c>
      <c r="G47" s="87">
        <v>1.788E-2</v>
      </c>
      <c r="H47" s="85">
        <v>2.513E-2</v>
      </c>
    </row>
    <row r="48" spans="2:8" ht="15.75" thickBot="1">
      <c r="B48" s="66" t="s">
        <v>194</v>
      </c>
      <c r="C48" s="83">
        <v>1.2200000000000001E-2</v>
      </c>
      <c r="D48" s="87">
        <v>1.367E-2</v>
      </c>
      <c r="E48" s="87">
        <v>1.5779999999999999E-2</v>
      </c>
      <c r="F48" s="87">
        <v>1.192E-2</v>
      </c>
      <c r="G48" s="87">
        <v>8.5400000000000007E-3</v>
      </c>
      <c r="H48" s="85">
        <v>7.8100000000000001E-3</v>
      </c>
    </row>
    <row r="49" spans="2:8" ht="15.75" thickBot="1">
      <c r="B49" s="66" t="s">
        <v>195</v>
      </c>
      <c r="C49" s="83">
        <v>0.11045000000000001</v>
      </c>
      <c r="D49" s="87">
        <v>0.11693000000000001</v>
      </c>
      <c r="E49" s="87">
        <v>0.12562999999999999</v>
      </c>
      <c r="F49" s="87">
        <v>0.10919</v>
      </c>
      <c r="G49" s="87">
        <v>9.2429999999999998E-2</v>
      </c>
      <c r="H49" s="85">
        <v>8.838E-2</v>
      </c>
    </row>
    <row r="50" spans="2:8" ht="3" customHeight="1" thickBot="1">
      <c r="B50" s="69"/>
      <c r="C50" s="78"/>
      <c r="D50" s="86"/>
      <c r="E50" s="86"/>
      <c r="F50" s="86"/>
      <c r="G50" s="86"/>
      <c r="H50" s="62"/>
    </row>
    <row r="51" spans="2:8" ht="15.75" thickBot="1">
      <c r="B51" s="66" t="s">
        <v>196</v>
      </c>
      <c r="C51" s="83">
        <v>-0.19</v>
      </c>
      <c r="D51" s="87">
        <v>0.15</v>
      </c>
      <c r="E51" s="87">
        <v>-0.13</v>
      </c>
      <c r="F51" s="87">
        <v>-0.08</v>
      </c>
      <c r="G51" s="87">
        <v>-0.2</v>
      </c>
      <c r="H51" s="85">
        <v>0.08</v>
      </c>
    </row>
    <row r="52" spans="2:8" ht="15.75" thickBot="1">
      <c r="B52" s="71" t="s">
        <v>197</v>
      </c>
      <c r="C52" s="88">
        <v>-0.06</v>
      </c>
      <c r="D52" s="89">
        <v>-0.12</v>
      </c>
      <c r="E52" s="89">
        <v>-0.04</v>
      </c>
      <c r="F52" s="89">
        <v>-0.21</v>
      </c>
      <c r="G52" s="89">
        <v>-0.82</v>
      </c>
      <c r="H52" s="90">
        <v>-0.9</v>
      </c>
    </row>
    <row r="53" spans="2:8" ht="15.75" thickTop="1">
      <c r="B53" s="58"/>
    </row>
    <row r="54" spans="2:8" ht="15">
      <c r="B54" s="58"/>
    </row>
    <row r="55" spans="2:8" ht="16.5" thickBot="1">
      <c r="B55" s="74" t="s">
        <v>198</v>
      </c>
    </row>
    <row r="56" spans="2:8" ht="15.75" thickTop="1" thickBot="1">
      <c r="B56" s="59" t="s">
        <v>158</v>
      </c>
      <c r="C56" s="75" t="s">
        <v>159</v>
      </c>
      <c r="D56" s="76" t="s">
        <v>160</v>
      </c>
      <c r="E56" s="76" t="s">
        <v>161</v>
      </c>
      <c r="F56" s="76" t="s">
        <v>162</v>
      </c>
      <c r="G56" s="76" t="s">
        <v>163</v>
      </c>
      <c r="H56" s="77" t="s">
        <v>164</v>
      </c>
    </row>
    <row r="57" spans="2:8" ht="3" customHeight="1" thickBot="1">
      <c r="B57" s="61"/>
      <c r="C57" s="78"/>
      <c r="D57" s="79"/>
      <c r="E57" s="79"/>
      <c r="F57" s="79"/>
      <c r="G57" s="79"/>
      <c r="H57" s="62"/>
    </row>
    <row r="58" spans="2:8" ht="15" thickBot="1">
      <c r="B58" s="64" t="s">
        <v>199</v>
      </c>
      <c r="C58" s="80" t="s">
        <v>166</v>
      </c>
      <c r="D58" s="81" t="s">
        <v>166</v>
      </c>
      <c r="E58" s="81" t="s">
        <v>166</v>
      </c>
      <c r="F58" s="81" t="s">
        <v>167</v>
      </c>
      <c r="G58" s="81" t="s">
        <v>168</v>
      </c>
      <c r="H58" s="82" t="s">
        <v>169</v>
      </c>
    </row>
    <row r="59" spans="2:8" ht="3" customHeight="1" thickBot="1">
      <c r="B59" s="69"/>
      <c r="C59" s="78"/>
      <c r="D59" s="86"/>
      <c r="E59" s="86"/>
      <c r="F59" s="86"/>
      <c r="G59" s="86"/>
      <c r="H59" s="62"/>
    </row>
    <row r="60" spans="2:8" ht="15.75" thickBot="1">
      <c r="B60" s="66" t="s">
        <v>200</v>
      </c>
      <c r="C60" s="91">
        <v>0.95</v>
      </c>
      <c r="D60" s="92">
        <v>0.99</v>
      </c>
      <c r="E60" s="92">
        <v>0.95</v>
      </c>
      <c r="F60" s="87" t="s">
        <v>201</v>
      </c>
      <c r="G60" s="87" t="s">
        <v>201</v>
      </c>
      <c r="H60" s="85" t="s">
        <v>201</v>
      </c>
    </row>
    <row r="61" spans="2:8" ht="18.75" thickBot="1">
      <c r="B61" s="66" t="s">
        <v>202</v>
      </c>
      <c r="C61" s="83">
        <v>1.0999999999999999E-2</v>
      </c>
      <c r="D61" s="87">
        <v>2.47E-2</v>
      </c>
      <c r="E61" s="87">
        <v>1.5699999999999999E-2</v>
      </c>
      <c r="F61" s="87">
        <v>-1.6000000000000001E-3</v>
      </c>
      <c r="G61" s="87">
        <v>-2.5999999999999999E-3</v>
      </c>
      <c r="H61" s="85">
        <v>-1.2999999999999999E-2</v>
      </c>
    </row>
    <row r="62" spans="2:8" ht="3" customHeight="1" thickBot="1">
      <c r="B62" s="69"/>
      <c r="C62" s="78"/>
      <c r="D62" s="86"/>
      <c r="E62" s="86"/>
      <c r="F62" s="86"/>
      <c r="G62" s="86"/>
      <c r="H62" s="62"/>
    </row>
    <row r="63" spans="2:8" ht="15.75" thickBot="1">
      <c r="B63" s="64" t="s">
        <v>203</v>
      </c>
      <c r="C63" s="93"/>
      <c r="D63" s="87"/>
      <c r="E63" s="87"/>
      <c r="F63" s="87"/>
      <c r="G63" s="87"/>
      <c r="H63" s="65"/>
    </row>
    <row r="64" spans="2:8" ht="3" customHeight="1" thickBot="1">
      <c r="B64" s="69"/>
      <c r="C64" s="78"/>
      <c r="D64" s="86"/>
      <c r="E64" s="86"/>
      <c r="F64" s="86"/>
      <c r="G64" s="86"/>
      <c r="H64" s="62"/>
    </row>
    <row r="65" spans="2:8" ht="15.75" thickBot="1">
      <c r="B65" s="66" t="s">
        <v>204</v>
      </c>
      <c r="C65" s="83" t="s">
        <v>205</v>
      </c>
      <c r="D65" s="84" t="s">
        <v>206</v>
      </c>
      <c r="E65" s="84" t="s">
        <v>207</v>
      </c>
      <c r="F65" s="84" t="s">
        <v>208</v>
      </c>
      <c r="G65" s="84" t="s">
        <v>209</v>
      </c>
      <c r="H65" s="85" t="s">
        <v>210</v>
      </c>
    </row>
    <row r="66" spans="2:8" ht="15.75" thickBot="1">
      <c r="B66" s="66" t="s">
        <v>211</v>
      </c>
      <c r="C66" s="83">
        <v>3.798E-2</v>
      </c>
      <c r="D66" s="84">
        <v>1.3999999999999999E-4</v>
      </c>
      <c r="E66" s="84">
        <v>0</v>
      </c>
      <c r="F66" s="84">
        <v>1.0120000000000001E-2</v>
      </c>
      <c r="G66" s="84">
        <v>7.5200000000000003E-2</v>
      </c>
      <c r="H66" s="85">
        <v>1.5679999999999999E-2</v>
      </c>
    </row>
    <row r="67" spans="2:8" ht="15.75" thickBot="1">
      <c r="B67" s="66" t="s">
        <v>212</v>
      </c>
      <c r="C67" s="83" t="s">
        <v>213</v>
      </c>
      <c r="D67" s="84" t="s">
        <v>214</v>
      </c>
      <c r="E67" s="84" t="s">
        <v>215</v>
      </c>
      <c r="F67" s="84" t="s">
        <v>216</v>
      </c>
      <c r="G67" s="84" t="s">
        <v>217</v>
      </c>
      <c r="H67" s="85" t="s">
        <v>218</v>
      </c>
    </row>
    <row r="68" spans="2:8" ht="3" customHeight="1" thickBot="1">
      <c r="B68" s="69"/>
      <c r="C68" s="78"/>
      <c r="D68" s="94"/>
      <c r="E68" s="94"/>
      <c r="F68" s="94"/>
      <c r="G68" s="94"/>
      <c r="H68" s="62"/>
    </row>
    <row r="69" spans="2:8" ht="15.75" thickBot="1">
      <c r="B69" s="64" t="s">
        <v>219</v>
      </c>
      <c r="C69" s="93"/>
      <c r="D69" s="84"/>
      <c r="E69" s="84"/>
      <c r="F69" s="84"/>
      <c r="G69" s="84"/>
      <c r="H69" s="65"/>
    </row>
    <row r="70" spans="2:8" ht="3" customHeight="1" thickBot="1">
      <c r="B70" s="69"/>
      <c r="C70" s="78"/>
      <c r="D70" s="94"/>
      <c r="E70" s="94"/>
      <c r="F70" s="94"/>
      <c r="G70" s="94"/>
      <c r="H70" s="62"/>
    </row>
    <row r="71" spans="2:8" ht="15.75" thickBot="1">
      <c r="B71" s="66" t="s">
        <v>204</v>
      </c>
      <c r="C71" s="83" t="s">
        <v>220</v>
      </c>
      <c r="D71" s="84" t="s">
        <v>221</v>
      </c>
      <c r="E71" s="84" t="s">
        <v>222</v>
      </c>
      <c r="F71" s="84" t="s">
        <v>223</v>
      </c>
      <c r="G71" s="84" t="s">
        <v>224</v>
      </c>
      <c r="H71" s="85" t="s">
        <v>225</v>
      </c>
    </row>
    <row r="72" spans="2:8" ht="15.75" thickBot="1">
      <c r="B72" s="66" t="s">
        <v>226</v>
      </c>
      <c r="C72" s="91">
        <v>0.95</v>
      </c>
      <c r="D72" s="95">
        <v>0.99990000000000001</v>
      </c>
      <c r="E72" s="96">
        <v>0.75</v>
      </c>
      <c r="F72" s="96">
        <v>0.95</v>
      </c>
      <c r="G72" s="96">
        <v>0.75</v>
      </c>
      <c r="H72" s="97">
        <v>0.75</v>
      </c>
    </row>
    <row r="73" spans="2:8" ht="15.75" thickBot="1">
      <c r="B73" s="66" t="s">
        <v>212</v>
      </c>
      <c r="C73" s="83" t="s">
        <v>227</v>
      </c>
      <c r="D73" s="84" t="s">
        <v>228</v>
      </c>
      <c r="E73" s="84" t="s">
        <v>229</v>
      </c>
      <c r="F73" s="84" t="s">
        <v>230</v>
      </c>
      <c r="G73" s="84" t="s">
        <v>231</v>
      </c>
      <c r="H73" s="85" t="s">
        <v>218</v>
      </c>
    </row>
    <row r="74" spans="2:8" ht="3" customHeight="1" thickBot="1">
      <c r="B74" s="69"/>
      <c r="C74" s="78"/>
      <c r="D74" s="86"/>
      <c r="E74" s="86"/>
      <c r="F74" s="86"/>
      <c r="G74" s="86"/>
      <c r="H74" s="62"/>
    </row>
    <row r="75" spans="2:8" ht="15" thickBot="1">
      <c r="B75" s="64" t="s">
        <v>232</v>
      </c>
      <c r="C75" s="80" t="s">
        <v>166</v>
      </c>
      <c r="D75" s="81" t="s">
        <v>166</v>
      </c>
      <c r="E75" s="81" t="s">
        <v>166</v>
      </c>
      <c r="F75" s="81" t="s">
        <v>167</v>
      </c>
      <c r="G75" s="81" t="s">
        <v>168</v>
      </c>
      <c r="H75" s="82" t="s">
        <v>169</v>
      </c>
    </row>
    <row r="76" spans="2:8" ht="3" customHeight="1" thickBot="1">
      <c r="B76" s="69"/>
      <c r="C76" s="78"/>
      <c r="D76" s="86"/>
      <c r="E76" s="86"/>
      <c r="F76" s="86"/>
      <c r="G76" s="86"/>
      <c r="H76" s="62"/>
    </row>
    <row r="77" spans="2:8" ht="15.75" thickBot="1">
      <c r="B77" s="66" t="s">
        <v>233</v>
      </c>
      <c r="C77" s="98">
        <v>0.12</v>
      </c>
      <c r="D77" s="99">
        <v>0.17199999999999999</v>
      </c>
      <c r="E77" s="99">
        <v>0.13800000000000001</v>
      </c>
      <c r="F77" s="99">
        <v>4.2000000000000003E-2</v>
      </c>
      <c r="G77" s="99">
        <v>8.8999999999999996E-2</v>
      </c>
      <c r="H77" s="100">
        <v>0.156</v>
      </c>
    </row>
    <row r="78" spans="2:8" ht="15.75" thickBot="1">
      <c r="B78" s="66" t="s">
        <v>226</v>
      </c>
      <c r="C78" s="91">
        <v>0.85</v>
      </c>
      <c r="D78" s="92">
        <v>0.95</v>
      </c>
      <c r="E78" s="92">
        <v>0.9</v>
      </c>
      <c r="F78" s="92">
        <v>0.25</v>
      </c>
      <c r="G78" s="92">
        <v>0.35</v>
      </c>
      <c r="H78" s="97">
        <v>0.25</v>
      </c>
    </row>
    <row r="79" spans="2:8" ht="15.75" thickBot="1">
      <c r="B79" s="71" t="s">
        <v>234</v>
      </c>
      <c r="C79" s="88" t="s">
        <v>235</v>
      </c>
      <c r="D79" s="101" t="s">
        <v>236</v>
      </c>
      <c r="E79" s="101" t="s">
        <v>237</v>
      </c>
      <c r="F79" s="101" t="s">
        <v>238</v>
      </c>
      <c r="G79" s="101" t="s">
        <v>239</v>
      </c>
      <c r="H79" s="90" t="s">
        <v>240</v>
      </c>
    </row>
    <row r="80" spans="2:8" ht="15.75" thickTop="1">
      <c r="B80" s="58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16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0.42578125" style="103" customWidth="1"/>
    <col min="2" max="2" width="16.85546875" style="105" customWidth="1"/>
    <col min="3" max="3" width="16.5703125" style="105" customWidth="1"/>
    <col min="4" max="4" width="17.140625" style="105" customWidth="1"/>
    <col min="5" max="5" width="17" style="105" customWidth="1"/>
    <col min="6" max="6" width="17.42578125" style="105" customWidth="1"/>
    <col min="7" max="7" width="17.28515625" style="105" customWidth="1"/>
    <col min="8" max="14" width="9.140625" style="103"/>
  </cols>
  <sheetData>
    <row r="1" spans="1:14" s="1" customFormat="1">
      <c r="A1" s="102" t="s">
        <v>245</v>
      </c>
      <c r="B1" s="104" t="s">
        <v>246</v>
      </c>
      <c r="C1" s="104" t="s">
        <v>247</v>
      </c>
      <c r="D1" s="104" t="s">
        <v>248</v>
      </c>
      <c r="E1" s="104" t="s">
        <v>249</v>
      </c>
      <c r="F1" s="104" t="s">
        <v>250</v>
      </c>
      <c r="G1" s="104" t="s">
        <v>251</v>
      </c>
      <c r="H1" s="102"/>
      <c r="I1" s="102"/>
      <c r="J1" s="102"/>
      <c r="K1" s="102"/>
      <c r="L1" s="102"/>
      <c r="M1" s="102"/>
      <c r="N1" s="102"/>
    </row>
    <row r="2" spans="1:14">
      <c r="A2" s="103" t="s">
        <v>241</v>
      </c>
      <c r="B2" s="105">
        <v>6.9000000000000006E-2</v>
      </c>
      <c r="C2" s="105">
        <v>-1E-3</v>
      </c>
      <c r="D2" s="105">
        <v>0.02</v>
      </c>
      <c r="E2" s="105">
        <v>-9.0999999999999998E-2</v>
      </c>
      <c r="F2" s="105">
        <v>-7.3999999999999996E-2</v>
      </c>
      <c r="G2" s="105">
        <v>1.2E-2</v>
      </c>
    </row>
    <row r="3" spans="1:14">
      <c r="A3" s="103" t="s">
        <v>242</v>
      </c>
      <c r="B3" s="105">
        <v>-0.14399999999999999</v>
      </c>
      <c r="C3" s="105">
        <v>6.0000000000000001E-3</v>
      </c>
      <c r="D3" s="105">
        <v>-6.9000000000000006E-2</v>
      </c>
      <c r="E3" s="105">
        <v>-0.124</v>
      </c>
      <c r="F3" s="105">
        <v>9.2999999999999999E-2</v>
      </c>
      <c r="G3" s="105">
        <v>9.4E-2</v>
      </c>
    </row>
    <row r="4" spans="1:14">
      <c r="A4" s="103" t="s">
        <v>243</v>
      </c>
      <c r="B4" s="105">
        <v>-2.3E-2</v>
      </c>
      <c r="C4" s="105">
        <v>-2.3E-2</v>
      </c>
      <c r="D4" s="105">
        <v>-4.0000000000000001E-3</v>
      </c>
      <c r="E4" s="105">
        <v>0.11899999999999999</v>
      </c>
      <c r="F4" s="105">
        <v>4.2999999999999997E-2</v>
      </c>
      <c r="G4" s="105">
        <v>-0.04</v>
      </c>
    </row>
    <row r="5" spans="1:14">
      <c r="A5" s="103" t="s">
        <v>244</v>
      </c>
      <c r="B5" s="105">
        <v>0.22500000000000001</v>
      </c>
      <c r="C5" s="105">
        <v>0.17399999999999999</v>
      </c>
      <c r="D5" s="105">
        <v>0.12</v>
      </c>
      <c r="E5" s="105">
        <v>-0.154</v>
      </c>
      <c r="F5" s="105">
        <v>7.9000000000000001E-2</v>
      </c>
      <c r="G5" s="105">
        <v>-4.0000000000000001E-3</v>
      </c>
    </row>
    <row r="6" spans="1:14">
      <c r="B6" s="105">
        <v>0.19800000000000001</v>
      </c>
      <c r="C6" s="105">
        <v>0.19400000000000001</v>
      </c>
      <c r="D6" s="105">
        <v>0.107</v>
      </c>
      <c r="E6" s="105">
        <v>0.128</v>
      </c>
      <c r="F6" s="105">
        <v>0.04</v>
      </c>
      <c r="G6" s="105">
        <v>-3.4000000000000002E-2</v>
      </c>
    </row>
    <row r="7" spans="1:14">
      <c r="B7" s="105">
        <v>-5.7000000000000002E-2</v>
      </c>
      <c r="C7" s="105">
        <v>-0.17499999999999999</v>
      </c>
      <c r="D7" s="105">
        <v>2.4E-2</v>
      </c>
      <c r="E7" s="105">
        <v>5.0999999999999997E-2</v>
      </c>
      <c r="F7" s="105">
        <v>-0.126</v>
      </c>
      <c r="G7" s="105">
        <v>-9.9000000000000005E-2</v>
      </c>
    </row>
    <row r="8" spans="1:14">
      <c r="B8" s="105">
        <v>0.11</v>
      </c>
      <c r="C8" s="105">
        <v>-1.9E-2</v>
      </c>
      <c r="D8" s="105">
        <v>-0.156</v>
      </c>
      <c r="E8" s="105">
        <v>8.9999999999999993E-3</v>
      </c>
      <c r="F8" s="105">
        <v>6.0000000000000001E-3</v>
      </c>
      <c r="G8" s="105">
        <v>7.0000000000000001E-3</v>
      </c>
    </row>
    <row r="9" spans="1:14">
      <c r="B9" s="105">
        <v>-4.2999999999999997E-2</v>
      </c>
      <c r="C9" s="105">
        <v>-0.129</v>
      </c>
      <c r="D9" s="105">
        <v>-9.2999999999999999E-2</v>
      </c>
      <c r="E9" s="105">
        <v>-5.8999999999999997E-2</v>
      </c>
      <c r="F9" s="105">
        <v>-6.8000000000000005E-2</v>
      </c>
      <c r="G9" s="105">
        <v>-8.5000000000000006E-2</v>
      </c>
    </row>
    <row r="10" spans="1:14">
      <c r="B10" s="105">
        <v>-0.188</v>
      </c>
      <c r="C10" s="105">
        <v>-3.6999999999999998E-2</v>
      </c>
      <c r="D10" s="105">
        <v>1.2999999999999999E-2</v>
      </c>
      <c r="E10" s="105">
        <v>1E-3</v>
      </c>
      <c r="F10" s="105">
        <v>-7.6999999999999999E-2</v>
      </c>
      <c r="G10" s="105">
        <v>0.115</v>
      </c>
    </row>
    <row r="11" spans="1:14">
      <c r="B11" s="105">
        <v>-0.14399999999999999</v>
      </c>
      <c r="C11" s="105">
        <v>-7.4999999999999997E-2</v>
      </c>
      <c r="D11" s="105">
        <v>-9.0999999999999998E-2</v>
      </c>
      <c r="E11" s="105">
        <v>4.5999999999999999E-2</v>
      </c>
      <c r="F11" s="105">
        <v>8.6999999999999994E-2</v>
      </c>
      <c r="G11" s="105">
        <v>3.0000000000000001E-3</v>
      </c>
    </row>
    <row r="12" spans="1:14">
      <c r="B12" s="105">
        <v>8.9999999999999993E-3</v>
      </c>
      <c r="C12" s="105">
        <v>2.7E-2</v>
      </c>
      <c r="D12" s="105">
        <v>0.14099999999999999</v>
      </c>
      <c r="E12" s="105">
        <v>0.129</v>
      </c>
      <c r="F12" s="105">
        <v>9.0999999999999998E-2</v>
      </c>
      <c r="G12" s="105">
        <v>-7.3999999999999996E-2</v>
      </c>
    </row>
    <row r="13" spans="1:14">
      <c r="B13" s="105">
        <v>0.12</v>
      </c>
      <c r="C13" s="105">
        <v>4.4999999999999998E-2</v>
      </c>
      <c r="D13" s="105">
        <v>8.1000000000000003E-2</v>
      </c>
      <c r="E13" s="105">
        <v>1.6E-2</v>
      </c>
      <c r="F13" s="105">
        <v>0.16800000000000001</v>
      </c>
      <c r="G13" s="105">
        <v>-0.02</v>
      </c>
    </row>
    <row r="14" spans="1:14">
      <c r="B14" s="105">
        <v>-4.3999999999999997E-2</v>
      </c>
      <c r="C14" s="105">
        <v>7.4999999999999997E-2</v>
      </c>
      <c r="D14" s="105">
        <v>6.6000000000000003E-2</v>
      </c>
      <c r="E14" s="105">
        <v>-9.0999999999999998E-2</v>
      </c>
      <c r="F14" s="105">
        <v>-4.2000000000000003E-2</v>
      </c>
      <c r="G14" s="105">
        <v>-4.4999999999999998E-2</v>
      </c>
    </row>
    <row r="15" spans="1:14">
      <c r="B15" s="105">
        <v>6.7000000000000004E-2</v>
      </c>
      <c r="C15" s="105">
        <v>0.105</v>
      </c>
      <c r="D15" s="105">
        <v>0.223</v>
      </c>
      <c r="E15" s="105">
        <v>-0.11</v>
      </c>
      <c r="F15" s="105">
        <v>-0.182</v>
      </c>
      <c r="G15" s="105">
        <v>5.6000000000000001E-2</v>
      </c>
    </row>
    <row r="16" spans="1:14">
      <c r="B16" s="105">
        <v>-4.4999999999999998E-2</v>
      </c>
      <c r="C16" s="105">
        <v>5.1999999999999998E-2</v>
      </c>
      <c r="D16" s="105">
        <v>-9.7000000000000003E-2</v>
      </c>
      <c r="E16" s="105">
        <v>8.1000000000000003E-2</v>
      </c>
      <c r="F16" s="105">
        <v>-4.1000000000000002E-2</v>
      </c>
      <c r="G16" s="105">
        <v>0.14000000000000001</v>
      </c>
    </row>
    <row r="17" spans="2:7">
      <c r="B17" s="105">
        <v>1E-3</v>
      </c>
      <c r="C17" s="105">
        <v>-0.128</v>
      </c>
      <c r="D17" s="105">
        <v>-0.22600000000000001</v>
      </c>
      <c r="E17" s="105">
        <v>0.15</v>
      </c>
      <c r="F17" s="105">
        <v>6.8000000000000005E-2</v>
      </c>
      <c r="G17" s="105">
        <v>0.16</v>
      </c>
    </row>
    <row r="18" spans="2:7">
      <c r="B18" s="105">
        <v>9.8000000000000004E-2</v>
      </c>
      <c r="C18" s="105">
        <v>-0.129</v>
      </c>
      <c r="D18" s="105">
        <v>-0.23200000000000001</v>
      </c>
      <c r="E18" s="105">
        <v>-7.0000000000000001E-3</v>
      </c>
      <c r="F18" s="105">
        <v>-0.01</v>
      </c>
      <c r="G18" s="105">
        <v>3.7999999999999999E-2</v>
      </c>
    </row>
    <row r="19" spans="2:7">
      <c r="B19" s="105">
        <v>4.2000000000000003E-2</v>
      </c>
      <c r="C19" s="105">
        <v>4.7E-2</v>
      </c>
      <c r="D19" s="105">
        <v>1.4E-2</v>
      </c>
      <c r="E19" s="105">
        <v>-0.20599999999999999</v>
      </c>
      <c r="F19" s="105">
        <v>9.1999999999999998E-2</v>
      </c>
      <c r="G19" s="105">
        <v>2.1999999999999999E-2</v>
      </c>
    </row>
    <row r="20" spans="2:7">
      <c r="B20" s="105">
        <v>-4.2999999999999997E-2</v>
      </c>
      <c r="C20" s="105">
        <v>0.17599999999999999</v>
      </c>
      <c r="D20" s="105">
        <v>0.19500000000000001</v>
      </c>
      <c r="E20" s="105">
        <v>-0.112</v>
      </c>
      <c r="F20" s="105">
        <v>-6.0999999999999999E-2</v>
      </c>
      <c r="G20" s="105">
        <v>-8.1000000000000003E-2</v>
      </c>
    </row>
    <row r="21" spans="2:7">
      <c r="B21" s="105">
        <v>-6.3E-2</v>
      </c>
      <c r="C21" s="105">
        <v>1.0999999999999999E-2</v>
      </c>
      <c r="D21" s="105">
        <v>7.3999999999999996E-2</v>
      </c>
      <c r="E21" s="105">
        <v>0.111</v>
      </c>
      <c r="F21" s="105">
        <v>-5.0999999999999997E-2</v>
      </c>
      <c r="G21" s="105">
        <v>-7.0000000000000007E-2</v>
      </c>
    </row>
    <row r="22" spans="2:7">
      <c r="B22" s="105">
        <v>-0.16200000000000001</v>
      </c>
      <c r="C22" s="105">
        <v>-4.9000000000000002E-2</v>
      </c>
      <c r="D22" s="105">
        <v>-4.0000000000000001E-3</v>
      </c>
      <c r="E22" s="105">
        <v>0.114</v>
      </c>
      <c r="F22" s="105">
        <v>6.6000000000000003E-2</v>
      </c>
      <c r="G22" s="105">
        <v>8.4000000000000005E-2</v>
      </c>
    </row>
    <row r="23" spans="2:7">
      <c r="B23" s="105">
        <v>-0.107</v>
      </c>
      <c r="C23" s="105">
        <v>-1E-3</v>
      </c>
      <c r="D23" s="105">
        <v>-8.8999999999999996E-2</v>
      </c>
      <c r="E23" s="105">
        <v>-3.4000000000000002E-2</v>
      </c>
      <c r="F23" s="105">
        <v>5.0000000000000001E-3</v>
      </c>
      <c r="G23" s="105">
        <v>0.106</v>
      </c>
    </row>
    <row r="24" spans="2:7">
      <c r="B24" s="105">
        <v>-5.0000000000000001E-3</v>
      </c>
      <c r="C24" s="105">
        <v>1.4E-2</v>
      </c>
      <c r="D24" s="105">
        <v>-0.16500000000000001</v>
      </c>
      <c r="E24" s="105">
        <v>5.3999999999999999E-2</v>
      </c>
      <c r="F24" s="105">
        <v>1E-3</v>
      </c>
      <c r="G24" s="105">
        <v>1.9E-2</v>
      </c>
    </row>
    <row r="25" spans="2:7">
      <c r="B25" s="105">
        <v>4.1000000000000002E-2</v>
      </c>
      <c r="C25" s="105">
        <v>3.2000000000000001E-2</v>
      </c>
      <c r="D25" s="105">
        <v>3.9E-2</v>
      </c>
      <c r="E25" s="105">
        <v>-6.3E-2</v>
      </c>
      <c r="F25" s="105">
        <v>5.3999999999999999E-2</v>
      </c>
      <c r="G25" s="105">
        <v>-0.14899999999999999</v>
      </c>
    </row>
    <row r="26" spans="2:7">
      <c r="B26" s="105">
        <v>0.217</v>
      </c>
      <c r="C26" s="105">
        <v>-1.0999999999999999E-2</v>
      </c>
      <c r="D26" s="105">
        <v>0.20399999999999999</v>
      </c>
      <c r="E26" s="105">
        <v>-4.9000000000000002E-2</v>
      </c>
      <c r="F26" s="105">
        <v>-0.19700000000000001</v>
      </c>
      <c r="G26" s="105">
        <v>-0.17599999999999999</v>
      </c>
    </row>
    <row r="27" spans="2:7">
      <c r="B27" s="105">
        <v>0.217</v>
      </c>
      <c r="C27" s="105">
        <v>-0.16</v>
      </c>
      <c r="D27" s="105">
        <v>0.191</v>
      </c>
      <c r="E27" s="105">
        <v>-4.2999999999999997E-2</v>
      </c>
      <c r="F27" s="105">
        <v>-3.5999999999999997E-2</v>
      </c>
      <c r="G27" s="105">
        <v>-0.13</v>
      </c>
    </row>
    <row r="28" spans="2:7">
      <c r="B28" s="105">
        <v>-3.5999999999999997E-2</v>
      </c>
      <c r="C28" s="105">
        <v>-0.104</v>
      </c>
      <c r="D28" s="105">
        <v>0.01</v>
      </c>
      <c r="E28" s="105">
        <v>5.5E-2</v>
      </c>
      <c r="F28" s="105">
        <v>8.8999999999999996E-2</v>
      </c>
      <c r="G28" s="105">
        <v>-0.113</v>
      </c>
    </row>
    <row r="29" spans="2:7">
      <c r="B29" s="105">
        <v>-0.222</v>
      </c>
      <c r="C29" s="105">
        <v>9.9000000000000005E-2</v>
      </c>
      <c r="D29" s="105">
        <v>-0.156</v>
      </c>
      <c r="E29" s="105">
        <v>-0.16500000000000001</v>
      </c>
      <c r="F29" s="105">
        <v>0.10100000000000001</v>
      </c>
      <c r="G29" s="105">
        <v>8.0000000000000002E-3</v>
      </c>
    </row>
    <row r="30" spans="2:7">
      <c r="B30" s="105">
        <v>-0.30199999999999999</v>
      </c>
      <c r="C30" s="105">
        <v>2.1999999999999999E-2</v>
      </c>
      <c r="D30" s="105">
        <v>-7.1999999999999995E-2</v>
      </c>
      <c r="E30" s="105">
        <v>0.12</v>
      </c>
      <c r="F30" s="105">
        <v>-5.0999999999999997E-2</v>
      </c>
    </row>
    <row r="31" spans="2:7">
      <c r="B31" s="105">
        <v>6.4000000000000001E-2</v>
      </c>
      <c r="C31" s="105">
        <v>-6.6000000000000003E-2</v>
      </c>
      <c r="D31" s="105">
        <v>-4.8000000000000001E-2</v>
      </c>
      <c r="E31" s="105">
        <v>4.7E-2</v>
      </c>
      <c r="F31" s="105">
        <v>-0.13</v>
      </c>
    </row>
    <row r="32" spans="2:7">
      <c r="B32" s="105">
        <v>0.191</v>
      </c>
      <c r="C32" s="105">
        <v>-2.5000000000000001E-2</v>
      </c>
      <c r="D32" s="105">
        <v>0.156</v>
      </c>
      <c r="E32" s="105">
        <v>-6.3E-2</v>
      </c>
      <c r="F32" s="105">
        <v>-9.2999999999999999E-2</v>
      </c>
    </row>
    <row r="33" spans="2:6">
      <c r="B33" s="105">
        <v>6.9000000000000006E-2</v>
      </c>
      <c r="C33" s="105">
        <v>0.14699999999999999</v>
      </c>
      <c r="D33" s="105">
        <v>-2.5999999999999999E-2</v>
      </c>
      <c r="E33" s="105">
        <v>2.1999999999999999E-2</v>
      </c>
      <c r="F33" s="105">
        <v>7.4999999999999997E-2</v>
      </c>
    </row>
    <row r="34" spans="2:6">
      <c r="B34" s="105">
        <v>5.7000000000000002E-2</v>
      </c>
      <c r="C34" s="105">
        <v>9.6000000000000002E-2</v>
      </c>
      <c r="D34" s="105">
        <v>-2.1999999999999999E-2</v>
      </c>
      <c r="E34" s="105">
        <v>-5.0000000000000001E-3</v>
      </c>
      <c r="F34" s="105">
        <v>0.104</v>
      </c>
    </row>
    <row r="35" spans="2:6">
      <c r="B35" s="105">
        <v>9.7000000000000003E-2</v>
      </c>
      <c r="C35" s="105">
        <v>0.19900000000000001</v>
      </c>
      <c r="D35" s="105">
        <v>0.122</v>
      </c>
      <c r="E35" s="105">
        <v>-5.5E-2</v>
      </c>
      <c r="F35" s="105">
        <v>9.2999999999999999E-2</v>
      </c>
    </row>
    <row r="36" spans="2:6">
      <c r="B36" s="105">
        <v>-0.155</v>
      </c>
      <c r="C36" s="105">
        <v>1.7999999999999999E-2</v>
      </c>
      <c r="D36" s="105">
        <v>-0.11600000000000001</v>
      </c>
      <c r="E36" s="105">
        <v>0.16200000000000001</v>
      </c>
      <c r="F36" s="105">
        <v>8.5000000000000006E-2</v>
      </c>
    </row>
    <row r="37" spans="2:6">
      <c r="B37" s="105">
        <v>-8.4000000000000005E-2</v>
      </c>
      <c r="C37" s="105">
        <v>-0.18099999999999999</v>
      </c>
      <c r="D37" s="105">
        <v>-0.18099999999999999</v>
      </c>
      <c r="E37" s="105">
        <v>0.21299999999999999</v>
      </c>
      <c r="F37" s="105">
        <v>-8.5000000000000006E-2</v>
      </c>
    </row>
    <row r="38" spans="2:6">
      <c r="B38" s="105">
        <v>7.0999999999999994E-2</v>
      </c>
      <c r="C38" s="105">
        <v>-8.7999999999999995E-2</v>
      </c>
      <c r="D38" s="105">
        <v>-9.6000000000000002E-2</v>
      </c>
      <c r="E38" s="105">
        <v>-5.8000000000000003E-2</v>
      </c>
      <c r="F38" s="105">
        <v>-5.1999999999999998E-2</v>
      </c>
    </row>
    <row r="39" spans="2:6">
      <c r="B39" s="105">
        <v>0.08</v>
      </c>
      <c r="C39" s="105">
        <v>-0.155</v>
      </c>
      <c r="D39" s="105">
        <v>-1.7999999999999999E-2</v>
      </c>
      <c r="E39" s="105">
        <v>6.2E-2</v>
      </c>
      <c r="F39" s="105">
        <v>6.7000000000000004E-2</v>
      </c>
    </row>
    <row r="40" spans="2:6">
      <c r="B40" s="105">
        <v>-2.7E-2</v>
      </c>
      <c r="C40" s="105">
        <v>1.6E-2</v>
      </c>
      <c r="D40" s="105">
        <v>0.193</v>
      </c>
      <c r="E40" s="105">
        <v>-0.11899999999999999</v>
      </c>
      <c r="F40" s="105">
        <v>-0.11799999999999999</v>
      </c>
    </row>
    <row r="41" spans="2:6">
      <c r="B41" s="105">
        <v>-0.13800000000000001</v>
      </c>
      <c r="C41" s="105">
        <v>6.6000000000000003E-2</v>
      </c>
      <c r="D41" s="105">
        <v>0.10199999999999999</v>
      </c>
      <c r="E41" s="105">
        <v>1.4999999999999999E-2</v>
      </c>
      <c r="F41" s="105">
        <v>-7.6999999999999999E-2</v>
      </c>
    </row>
    <row r="42" spans="2:6">
      <c r="B42" s="105">
        <v>-1.6E-2</v>
      </c>
      <c r="C42" s="105">
        <v>-1.2999999999999999E-2</v>
      </c>
      <c r="D42" s="105">
        <v>-1.4999999999999999E-2</v>
      </c>
      <c r="E42" s="105">
        <v>-0.23300000000000001</v>
      </c>
      <c r="F42" s="105">
        <v>0.112</v>
      </c>
    </row>
    <row r="43" spans="2:6">
      <c r="B43" s="105">
        <v>0.13600000000000001</v>
      </c>
      <c r="C43" s="105">
        <v>-6.0000000000000001E-3</v>
      </c>
      <c r="D43" s="105">
        <v>8.0000000000000002E-3</v>
      </c>
      <c r="E43" s="105">
        <v>-7.2999999999999995E-2</v>
      </c>
      <c r="F43" s="105">
        <v>-0.08</v>
      </c>
    </row>
    <row r="44" spans="2:6">
      <c r="B44" s="105">
        <v>1.4999999999999999E-2</v>
      </c>
      <c r="C44" s="105">
        <v>2.1999999999999999E-2</v>
      </c>
      <c r="D44" s="105">
        <v>0.1</v>
      </c>
      <c r="E44" s="105">
        <v>7.0000000000000007E-2</v>
      </c>
      <c r="F44" s="105">
        <v>7.1999999999999995E-2</v>
      </c>
    </row>
    <row r="45" spans="2:6">
      <c r="B45" s="105">
        <v>-0.10100000000000001</v>
      </c>
      <c r="C45" s="105">
        <v>3.5000000000000003E-2</v>
      </c>
      <c r="D45" s="105">
        <v>-2.3E-2</v>
      </c>
      <c r="E45" s="105">
        <v>-7.1999999999999995E-2</v>
      </c>
      <c r="F45" s="105">
        <v>9.1999999999999998E-2</v>
      </c>
    </row>
    <row r="46" spans="2:6">
      <c r="B46" s="105">
        <v>6.9000000000000006E-2</v>
      </c>
      <c r="C46" s="105">
        <v>7.0000000000000007E-2</v>
      </c>
      <c r="D46" s="105">
        <v>-0.127</v>
      </c>
      <c r="E46" s="105">
        <v>8.9999999999999993E-3</v>
      </c>
      <c r="F46" s="105">
        <v>-0.158</v>
      </c>
    </row>
    <row r="47" spans="2:6">
      <c r="B47" s="105">
        <v>-0.11600000000000001</v>
      </c>
      <c r="C47" s="105">
        <v>-0.216</v>
      </c>
      <c r="D47" s="105">
        <v>-0.17</v>
      </c>
      <c r="E47" s="105">
        <v>6.0999999999999999E-2</v>
      </c>
      <c r="F47" s="105">
        <v>-1.4E-2</v>
      </c>
    </row>
    <row r="48" spans="2:6">
      <c r="B48" s="105">
        <v>2.3E-2</v>
      </c>
      <c r="C48" s="105">
        <v>7.6999999999999999E-2</v>
      </c>
      <c r="D48" s="105">
        <v>-0.105</v>
      </c>
      <c r="E48" s="105">
        <v>0.111</v>
      </c>
      <c r="F48" s="105">
        <v>-0.115</v>
      </c>
    </row>
    <row r="49" spans="2:6">
      <c r="B49" s="105">
        <v>-1E-3</v>
      </c>
      <c r="C49" s="105">
        <v>9.7000000000000003E-2</v>
      </c>
      <c r="D49" s="105">
        <v>0.11799999999999999</v>
      </c>
      <c r="E49" s="105">
        <v>0.18</v>
      </c>
      <c r="F49" s="105">
        <v>-4.0000000000000001E-3</v>
      </c>
    </row>
    <row r="50" spans="2:6">
      <c r="B50" s="105">
        <v>0.13300000000000001</v>
      </c>
      <c r="C50" s="105">
        <v>-3.0000000000000001E-3</v>
      </c>
      <c r="D50" s="105">
        <v>0.15</v>
      </c>
      <c r="E50" s="105">
        <v>-0.11</v>
      </c>
      <c r="F50" s="105">
        <v>0.14899999999999999</v>
      </c>
    </row>
    <row r="51" spans="2:6">
      <c r="B51" s="105">
        <v>6.2E-2</v>
      </c>
      <c r="C51" s="105">
        <v>0.10100000000000001</v>
      </c>
      <c r="D51" s="105">
        <v>3.5999999999999997E-2</v>
      </c>
      <c r="E51" s="105">
        <v>-0.154</v>
      </c>
      <c r="F51" s="105">
        <v>0.14199999999999999</v>
      </c>
    </row>
    <row r="52" spans="2:6">
      <c r="B52" s="105">
        <v>-2.4E-2</v>
      </c>
      <c r="C52" s="105">
        <v>-2.8000000000000001E-2</v>
      </c>
      <c r="D52" s="105">
        <v>2.8000000000000001E-2</v>
      </c>
      <c r="E52" s="105">
        <v>-0.13</v>
      </c>
      <c r="F52" s="105">
        <v>5.5E-2</v>
      </c>
    </row>
    <row r="53" spans="2:6">
      <c r="B53" s="105">
        <v>-8.0000000000000002E-3</v>
      </c>
      <c r="C53" s="105">
        <v>-0.11</v>
      </c>
      <c r="D53" s="105">
        <v>-7.4999999999999997E-2</v>
      </c>
      <c r="E53" s="105">
        <v>8.3000000000000004E-2</v>
      </c>
      <c r="F53" s="105">
        <v>-0.11</v>
      </c>
    </row>
    <row r="54" spans="2:6">
      <c r="B54" s="105">
        <v>4.7E-2</v>
      </c>
      <c r="C54" s="105">
        <v>-0.112</v>
      </c>
      <c r="D54" s="105">
        <v>-0.187</v>
      </c>
      <c r="E54" s="105">
        <v>0.183</v>
      </c>
      <c r="F54" s="105">
        <v>-0.12</v>
      </c>
    </row>
    <row r="55" spans="2:6">
      <c r="B55" s="105">
        <v>2.8000000000000001E-2</v>
      </c>
      <c r="C55" s="105">
        <v>-0.11</v>
      </c>
      <c r="D55" s="105">
        <v>8.3000000000000004E-2</v>
      </c>
      <c r="E55" s="105">
        <v>5.8999999999999997E-2</v>
      </c>
      <c r="F55" s="105">
        <v>0.09</v>
      </c>
    </row>
    <row r="56" spans="2:6">
      <c r="B56" s="105">
        <v>-1.6E-2</v>
      </c>
      <c r="C56" s="105">
        <v>-0.11</v>
      </c>
      <c r="D56" s="105">
        <v>0.06</v>
      </c>
      <c r="E56" s="105">
        <v>8.9999999999999993E-3</v>
      </c>
      <c r="F56" s="105">
        <v>0.17799999999999999</v>
      </c>
    </row>
    <row r="57" spans="2:6">
      <c r="B57" s="105">
        <v>-6.8000000000000005E-2</v>
      </c>
      <c r="C57" s="105">
        <v>4.5999999999999999E-2</v>
      </c>
      <c r="D57" s="105">
        <v>-2.5000000000000001E-2</v>
      </c>
      <c r="E57" s="105">
        <v>-0.106</v>
      </c>
      <c r="F57" s="105">
        <v>-4.9000000000000002E-2</v>
      </c>
    </row>
    <row r="58" spans="2:6">
      <c r="B58" s="105">
        <v>-0.10199999999999999</v>
      </c>
      <c r="C58" s="105">
        <v>0.253</v>
      </c>
      <c r="D58" s="105">
        <v>0.16300000000000001</v>
      </c>
      <c r="E58" s="105">
        <v>-0.124</v>
      </c>
      <c r="F58" s="105">
        <v>-4.1000000000000002E-2</v>
      </c>
    </row>
    <row r="59" spans="2:6">
      <c r="B59" s="105">
        <v>0.06</v>
      </c>
      <c r="C59" s="105">
        <v>0.17199999999999999</v>
      </c>
      <c r="D59" s="105">
        <v>-1.4999999999999999E-2</v>
      </c>
      <c r="E59" s="105">
        <v>4.2999999999999997E-2</v>
      </c>
      <c r="F59" s="105">
        <v>-7.0000000000000001E-3</v>
      </c>
    </row>
    <row r="60" spans="2:6">
      <c r="B60" s="105">
        <v>-0.21</v>
      </c>
      <c r="C60" s="105">
        <v>1.0999999999999999E-2</v>
      </c>
      <c r="D60" s="105">
        <v>0.128</v>
      </c>
      <c r="E60" s="105">
        <v>7.0000000000000007E-2</v>
      </c>
      <c r="F60" s="105">
        <v>2.5999999999999999E-2</v>
      </c>
    </row>
    <row r="61" spans="2:6">
      <c r="B61" s="105">
        <v>-0.14699999999999999</v>
      </c>
      <c r="C61" s="105">
        <v>1.9E-2</v>
      </c>
      <c r="D61" s="105">
        <v>4.2000000000000003E-2</v>
      </c>
      <c r="E61" s="105">
        <v>-5.3999999999999999E-2</v>
      </c>
      <c r="F61" s="105">
        <v>-0.01</v>
      </c>
    </row>
    <row r="62" spans="2:6">
      <c r="B62" s="105">
        <v>8.5000000000000006E-2</v>
      </c>
      <c r="C62" s="105">
        <v>-4.1000000000000002E-2</v>
      </c>
      <c r="D62" s="105">
        <v>-8.5000000000000006E-2</v>
      </c>
      <c r="E62" s="105">
        <v>-9.5000000000000001E-2</v>
      </c>
      <c r="F62" s="105">
        <v>7.9000000000000001E-2</v>
      </c>
    </row>
    <row r="63" spans="2:6">
      <c r="B63" s="105">
        <v>0.20699999999999999</v>
      </c>
      <c r="C63" s="105">
        <v>2.5999999999999999E-2</v>
      </c>
      <c r="D63" s="105">
        <v>-0.15</v>
      </c>
      <c r="E63" s="105">
        <v>0.10299999999999999</v>
      </c>
      <c r="F63" s="105">
        <v>3.9E-2</v>
      </c>
    </row>
    <row r="64" spans="2:6">
      <c r="B64" s="105">
        <v>8.3000000000000004E-2</v>
      </c>
      <c r="C64" s="105">
        <v>-2.1000000000000001E-2</v>
      </c>
      <c r="D64" s="105">
        <v>-1E-3</v>
      </c>
      <c r="E64" s="105">
        <v>0.13100000000000001</v>
      </c>
      <c r="F64" s="105">
        <v>-4.3999999999999997E-2</v>
      </c>
    </row>
    <row r="65" spans="2:6">
      <c r="B65" s="105">
        <v>6.9000000000000006E-2</v>
      </c>
      <c r="C65" s="105">
        <v>-0.12</v>
      </c>
      <c r="D65" s="105">
        <v>-0.02</v>
      </c>
      <c r="E65" s="105">
        <v>-9.5000000000000001E-2</v>
      </c>
      <c r="F65" s="105">
        <v>-8.6999999999999994E-2</v>
      </c>
    </row>
    <row r="66" spans="2:6">
      <c r="B66" s="105">
        <v>8.2000000000000003E-2</v>
      </c>
      <c r="C66" s="105">
        <v>-7.0000000000000001E-3</v>
      </c>
      <c r="D66" s="105">
        <v>7.6999999999999999E-2</v>
      </c>
      <c r="E66" s="105">
        <v>-0.03</v>
      </c>
      <c r="F66" s="105">
        <v>-0.18099999999999999</v>
      </c>
    </row>
    <row r="67" spans="2:6">
      <c r="B67" s="105">
        <v>-5.1999999999999998E-2</v>
      </c>
      <c r="C67" s="105">
        <v>6.0999999999999999E-2</v>
      </c>
      <c r="D67" s="105">
        <v>0.14000000000000001</v>
      </c>
      <c r="E67" s="105">
        <v>3.5000000000000003E-2</v>
      </c>
      <c r="F67" s="105">
        <v>5.0000000000000001E-3</v>
      </c>
    </row>
    <row r="68" spans="2:6">
      <c r="B68" s="105">
        <v>3.5999999999999997E-2</v>
      </c>
      <c r="C68" s="105">
        <v>0.11700000000000001</v>
      </c>
      <c r="D68" s="105">
        <v>0.16</v>
      </c>
      <c r="E68" s="105">
        <v>-5.8000000000000003E-2</v>
      </c>
      <c r="F68" s="105">
        <v>1.4999999999999999E-2</v>
      </c>
    </row>
    <row r="69" spans="2:6">
      <c r="B69" s="105">
        <v>3.6999999999999998E-2</v>
      </c>
      <c r="C69" s="105">
        <v>2E-3</v>
      </c>
      <c r="D69" s="105">
        <v>-0.02</v>
      </c>
      <c r="E69" s="105">
        <v>2.1999999999999999E-2</v>
      </c>
      <c r="F69" s="105">
        <v>5.7000000000000002E-2</v>
      </c>
    </row>
    <row r="70" spans="2:6">
      <c r="B70" s="105">
        <v>-6.0000000000000001E-3</v>
      </c>
      <c r="C70" s="105">
        <v>-0.152</v>
      </c>
      <c r="D70" s="105">
        <v>-0.15</v>
      </c>
      <c r="E70" s="105">
        <v>-2.8000000000000001E-2</v>
      </c>
      <c r="F70" s="105">
        <v>1.4E-2</v>
      </c>
    </row>
    <row r="71" spans="2:6">
      <c r="B71" s="105">
        <v>-0.113</v>
      </c>
      <c r="C71" s="105">
        <v>2.4E-2</v>
      </c>
      <c r="D71" s="105">
        <v>-0.14399999999999999</v>
      </c>
      <c r="E71" s="105">
        <v>-4.8000000000000001E-2</v>
      </c>
      <c r="F71" s="105">
        <v>2.3E-2</v>
      </c>
    </row>
    <row r="72" spans="2:6">
      <c r="B72" s="105">
        <v>-0.218</v>
      </c>
      <c r="C72" s="105">
        <v>-0.13300000000000001</v>
      </c>
      <c r="D72" s="105">
        <v>-1.6E-2</v>
      </c>
      <c r="E72" s="105">
        <v>0.13600000000000001</v>
      </c>
      <c r="F72" s="105">
        <v>0.185</v>
      </c>
    </row>
    <row r="73" spans="2:6">
      <c r="B73" s="105">
        <v>-0.11899999999999999</v>
      </c>
      <c r="C73" s="105">
        <v>-0.20200000000000001</v>
      </c>
      <c r="D73" s="105">
        <v>-6.4000000000000001E-2</v>
      </c>
      <c r="E73" s="105">
        <v>1.2E-2</v>
      </c>
      <c r="F73" s="105">
        <v>0.11600000000000001</v>
      </c>
    </row>
    <row r="74" spans="2:6">
      <c r="B74" s="105">
        <v>-5.6000000000000001E-2</v>
      </c>
      <c r="C74" s="105">
        <v>-0.153</v>
      </c>
      <c r="D74" s="105">
        <v>-5.1999999999999998E-2</v>
      </c>
      <c r="E74" s="105">
        <v>0.151</v>
      </c>
      <c r="F74" s="105">
        <v>-0.17100000000000001</v>
      </c>
    </row>
    <row r="75" spans="2:6">
      <c r="B75" s="105">
        <v>0.04</v>
      </c>
      <c r="C75" s="105">
        <v>0.28299999999999997</v>
      </c>
      <c r="D75" s="105">
        <v>0.112</v>
      </c>
      <c r="E75" s="105">
        <v>8.4000000000000005E-2</v>
      </c>
      <c r="F75" s="105">
        <v>-8.2000000000000003E-2</v>
      </c>
    </row>
    <row r="76" spans="2:6">
      <c r="B76" s="105">
        <v>0.16500000000000001</v>
      </c>
      <c r="C76" s="105">
        <v>0.246</v>
      </c>
      <c r="D76" s="105">
        <v>-3.1E-2</v>
      </c>
      <c r="E76" s="105">
        <v>-0.17699999999999999</v>
      </c>
      <c r="F76" s="105">
        <v>0.105</v>
      </c>
    </row>
    <row r="77" spans="2:6">
      <c r="B77" s="105">
        <v>0.127</v>
      </c>
      <c r="C77" s="105">
        <v>-8.3000000000000004E-2</v>
      </c>
      <c r="D77" s="105">
        <v>-6.4000000000000001E-2</v>
      </c>
      <c r="E77" s="105">
        <v>-0.308</v>
      </c>
      <c r="F77" s="105">
        <v>6.8000000000000005E-2</v>
      </c>
    </row>
    <row r="78" spans="2:6">
      <c r="B78" s="105">
        <v>-2.3E-2</v>
      </c>
      <c r="C78" s="105">
        <v>-0.108</v>
      </c>
      <c r="D78" s="105">
        <v>-6.4000000000000001E-2</v>
      </c>
      <c r="E78" s="105">
        <v>-2.5999999999999999E-2</v>
      </c>
      <c r="F78" s="105">
        <v>-9.4E-2</v>
      </c>
    </row>
    <row r="79" spans="2:6">
      <c r="B79" s="105">
        <v>-7.0000000000000001E-3</v>
      </c>
      <c r="C79" s="105">
        <v>-0.13300000000000001</v>
      </c>
      <c r="D79" s="105">
        <v>-2.8000000000000001E-2</v>
      </c>
      <c r="E79" s="105">
        <v>3.0000000000000001E-3</v>
      </c>
      <c r="F79" s="105">
        <v>-6.6000000000000003E-2</v>
      </c>
    </row>
    <row r="80" spans="2:6">
      <c r="B80" s="105">
        <v>0.14000000000000001</v>
      </c>
      <c r="C80" s="105">
        <v>4.9000000000000002E-2</v>
      </c>
      <c r="D80" s="105">
        <v>0.16400000000000001</v>
      </c>
      <c r="E80" s="105">
        <v>5.1999999999999998E-2</v>
      </c>
      <c r="F80" s="105">
        <v>2.5000000000000001E-2</v>
      </c>
    </row>
    <row r="81" spans="2:6">
      <c r="B81" s="105">
        <v>0</v>
      </c>
      <c r="C81" s="105">
        <v>0.13800000000000001</v>
      </c>
      <c r="D81" s="105">
        <v>0.11899999999999999</v>
      </c>
      <c r="E81" s="105">
        <v>-5.0000000000000001E-3</v>
      </c>
      <c r="F81" s="105">
        <v>-0.188</v>
      </c>
    </row>
    <row r="82" spans="2:6">
      <c r="B82" s="105">
        <v>-0.16900000000000001</v>
      </c>
      <c r="C82" s="105">
        <v>3.5999999999999997E-2</v>
      </c>
      <c r="D82" s="105">
        <v>-0.14000000000000001</v>
      </c>
      <c r="E82" s="105">
        <v>4.8000000000000001E-2</v>
      </c>
      <c r="F82" s="105">
        <v>-1E-3</v>
      </c>
    </row>
    <row r="83" spans="2:6">
      <c r="B83" s="105">
        <v>-5.1999999999999998E-2</v>
      </c>
      <c r="C83" s="105">
        <v>5.0000000000000001E-3</v>
      </c>
      <c r="D83" s="105">
        <v>-4.0000000000000001E-3</v>
      </c>
      <c r="E83" s="105">
        <v>8.6999999999999994E-2</v>
      </c>
      <c r="F83" s="105">
        <v>7.1999999999999995E-2</v>
      </c>
    </row>
    <row r="84" spans="2:6">
      <c r="B84" s="105">
        <v>-0.05</v>
      </c>
      <c r="C84" s="105">
        <v>-5.1999999999999998E-2</v>
      </c>
      <c r="D84" s="105">
        <v>-0.108</v>
      </c>
      <c r="E84" s="105">
        <v>9.1999999999999998E-2</v>
      </c>
      <c r="F84" s="105">
        <v>4.2000000000000003E-2</v>
      </c>
    </row>
    <row r="85" spans="2:6">
      <c r="B85" s="105">
        <v>0.20399999999999999</v>
      </c>
      <c r="C85" s="105">
        <v>0.107</v>
      </c>
      <c r="D85" s="105">
        <v>-0.156</v>
      </c>
      <c r="E85" s="105">
        <v>5.2999999999999999E-2</v>
      </c>
      <c r="F85" s="105">
        <v>2.1999999999999999E-2</v>
      </c>
    </row>
    <row r="86" spans="2:6">
      <c r="B86" s="105">
        <v>0.17699999999999999</v>
      </c>
      <c r="C86" s="105">
        <v>0.182</v>
      </c>
      <c r="D86" s="105">
        <v>-0.115</v>
      </c>
      <c r="E86" s="105">
        <v>3.5000000000000003E-2</v>
      </c>
      <c r="F86" s="105">
        <v>-9.8000000000000004E-2</v>
      </c>
    </row>
    <row r="87" spans="2:6">
      <c r="B87" s="105">
        <v>-0.14499999999999999</v>
      </c>
      <c r="C87" s="105">
        <v>-8.3000000000000004E-2</v>
      </c>
      <c r="D87" s="105">
        <v>0.20300000000000001</v>
      </c>
      <c r="E87" s="105">
        <v>1E-3</v>
      </c>
      <c r="F87" s="105">
        <v>-0.106</v>
      </c>
    </row>
    <row r="88" spans="2:6">
      <c r="B88" s="105">
        <v>-0.223</v>
      </c>
      <c r="C88" s="105">
        <v>-2.5999999999999999E-2</v>
      </c>
      <c r="D88" s="105">
        <v>0.25600000000000001</v>
      </c>
      <c r="E88" s="105">
        <v>-0.1</v>
      </c>
      <c r="F88" s="105">
        <v>5.7000000000000002E-2</v>
      </c>
    </row>
    <row r="89" spans="2:6">
      <c r="B89" s="105">
        <v>1.6E-2</v>
      </c>
      <c r="C89" s="105">
        <v>-0.08</v>
      </c>
      <c r="D89" s="105">
        <v>0.33900000000000002</v>
      </c>
      <c r="E89" s="105">
        <v>3.0000000000000001E-3</v>
      </c>
      <c r="F89" s="105">
        <v>-5.2999999999999999E-2</v>
      </c>
    </row>
    <row r="90" spans="2:6">
      <c r="B90" s="105">
        <v>0.09</v>
      </c>
      <c r="C90" s="105">
        <v>-6.4000000000000001E-2</v>
      </c>
      <c r="D90" s="105">
        <v>-4.2000000000000003E-2</v>
      </c>
      <c r="E90" s="105">
        <v>-0.08</v>
      </c>
      <c r="F90" s="105">
        <v>0.11899999999999999</v>
      </c>
    </row>
    <row r="91" spans="2:6">
      <c r="B91" s="105">
        <v>3.5999999999999997E-2</v>
      </c>
      <c r="C91" s="105">
        <v>-0.125</v>
      </c>
      <c r="D91" s="105">
        <v>-2E-3</v>
      </c>
      <c r="E91" s="105">
        <v>4.5999999999999999E-2</v>
      </c>
      <c r="F91" s="105">
        <v>5.2999999999999999E-2</v>
      </c>
    </row>
    <row r="92" spans="2:6">
      <c r="B92" s="105">
        <v>4.3999999999999997E-2</v>
      </c>
      <c r="C92" s="105">
        <v>6.6000000000000003E-2</v>
      </c>
      <c r="D92" s="105">
        <v>-0.153</v>
      </c>
      <c r="E92" s="105">
        <v>-6.5000000000000002E-2</v>
      </c>
      <c r="F92" s="105">
        <v>5.8999999999999997E-2</v>
      </c>
    </row>
    <row r="93" spans="2:6">
      <c r="B93" s="105">
        <v>-9.9000000000000005E-2</v>
      </c>
      <c r="C93" s="105">
        <v>0.221</v>
      </c>
      <c r="D93" s="105">
        <v>-0.21299999999999999</v>
      </c>
      <c r="E93" s="105">
        <v>-0.17399999999999999</v>
      </c>
      <c r="F93" s="105">
        <v>-0.17</v>
      </c>
    </row>
    <row r="94" spans="2:6">
      <c r="B94" s="105">
        <v>-4.1000000000000002E-2</v>
      </c>
      <c r="C94" s="105">
        <v>-0.01</v>
      </c>
      <c r="D94" s="105">
        <v>-0.105</v>
      </c>
      <c r="E94" s="105">
        <v>-8.9999999999999993E-3</v>
      </c>
      <c r="F94" s="105">
        <v>-0.126</v>
      </c>
    </row>
    <row r="95" spans="2:6">
      <c r="B95" s="105">
        <v>-4.5999999999999999E-2</v>
      </c>
      <c r="C95" s="105">
        <v>0.06</v>
      </c>
      <c r="D95" s="105">
        <v>1.4E-2</v>
      </c>
      <c r="E95" s="105">
        <v>8.2000000000000003E-2</v>
      </c>
      <c r="F95" s="105">
        <v>-2.1999999999999999E-2</v>
      </c>
    </row>
    <row r="96" spans="2:6">
      <c r="B96" s="105">
        <v>2.5999999999999999E-2</v>
      </c>
      <c r="C96" s="105">
        <v>-0.16200000000000001</v>
      </c>
      <c r="D96" s="105">
        <v>5.7000000000000002E-2</v>
      </c>
      <c r="E96" s="105">
        <v>5.3999999999999999E-2</v>
      </c>
      <c r="F96" s="105">
        <v>3.2000000000000001E-2</v>
      </c>
    </row>
    <row r="97" spans="2:6">
      <c r="B97" s="105">
        <v>0.13400000000000001</v>
      </c>
      <c r="C97" s="105">
        <v>-0.253</v>
      </c>
      <c r="D97" s="105">
        <v>-3.2000000000000001E-2</v>
      </c>
      <c r="E97" s="105">
        <v>8.4000000000000005E-2</v>
      </c>
      <c r="F97" s="105">
        <v>-4.2999999999999997E-2</v>
      </c>
    </row>
    <row r="98" spans="2:6">
      <c r="B98" s="105">
        <v>0.05</v>
      </c>
      <c r="C98" s="105">
        <v>-8.0000000000000002E-3</v>
      </c>
      <c r="D98" s="105">
        <v>0.06</v>
      </c>
      <c r="E98" s="105">
        <v>-1.0999999999999999E-2</v>
      </c>
      <c r="F98" s="105">
        <v>0.128</v>
      </c>
    </row>
    <row r="99" spans="2:6">
      <c r="B99" s="105">
        <v>0.105</v>
      </c>
      <c r="C99" s="105">
        <v>-3.4000000000000002E-2</v>
      </c>
      <c r="D99" s="105">
        <v>0.121</v>
      </c>
      <c r="E99" s="105">
        <v>-0.104</v>
      </c>
    </row>
    <row r="100" spans="2:6">
      <c r="B100" s="105">
        <v>-0.3</v>
      </c>
      <c r="C100" s="105">
        <v>6.3E-2</v>
      </c>
      <c r="D100" s="105">
        <v>-7.0999999999999994E-2</v>
      </c>
      <c r="E100" s="105">
        <v>5.2999999999999999E-2</v>
      </c>
    </row>
    <row r="101" spans="2:6">
      <c r="B101" s="105">
        <v>-0.14099999999999999</v>
      </c>
      <c r="C101" s="105">
        <v>0.157</v>
      </c>
      <c r="D101" s="105">
        <v>-2.8000000000000001E-2</v>
      </c>
      <c r="E101" s="105">
        <v>6.4000000000000001E-2</v>
      </c>
    </row>
    <row r="102" spans="2:6">
      <c r="B102" s="105">
        <v>-8.0000000000000002E-3</v>
      </c>
      <c r="C102" s="105">
        <v>8.3000000000000004E-2</v>
      </c>
      <c r="D102" s="105">
        <v>7.4999999999999997E-2</v>
      </c>
      <c r="E102" s="105">
        <v>0.08</v>
      </c>
    </row>
    <row r="103" spans="2:6">
      <c r="B103" s="105">
        <v>0.10100000000000001</v>
      </c>
      <c r="C103" s="105">
        <v>0.14699999999999999</v>
      </c>
      <c r="D103" s="105">
        <v>0.191</v>
      </c>
      <c r="E103" s="105">
        <v>-1.0999999999999999E-2</v>
      </c>
    </row>
    <row r="104" spans="2:6">
      <c r="B104" s="105">
        <v>3.3000000000000002E-2</v>
      </c>
      <c r="C104" s="105">
        <v>-9.8000000000000004E-2</v>
      </c>
      <c r="D104" s="105">
        <v>0.104</v>
      </c>
      <c r="E104" s="105">
        <v>-0.03</v>
      </c>
    </row>
    <row r="105" spans="2:6">
      <c r="B105" s="105">
        <v>0.17799999999999999</v>
      </c>
      <c r="C105" s="105">
        <v>-0.2</v>
      </c>
      <c r="D105" s="105">
        <v>-0.26800000000000002</v>
      </c>
      <c r="E105" s="105">
        <v>-0.05</v>
      </c>
    </row>
    <row r="106" spans="2:6">
      <c r="B106" s="105">
        <v>8.5999999999999993E-2</v>
      </c>
      <c r="C106" s="105">
        <v>-0.114</v>
      </c>
      <c r="D106" s="105">
        <v>2.4E-2</v>
      </c>
      <c r="E106" s="105">
        <v>2.5000000000000001E-2</v>
      </c>
    </row>
    <row r="107" spans="2:6">
      <c r="B107" s="105">
        <v>-5.0000000000000001E-3</v>
      </c>
      <c r="C107" s="105">
        <v>-0.13</v>
      </c>
      <c r="D107" s="105">
        <v>-6.7000000000000004E-2</v>
      </c>
      <c r="E107" s="105">
        <v>0.19800000000000001</v>
      </c>
    </row>
    <row r="108" spans="2:6">
      <c r="B108" s="105">
        <v>-3.2000000000000001E-2</v>
      </c>
      <c r="C108" s="105">
        <v>5.7000000000000002E-2</v>
      </c>
      <c r="D108" s="105">
        <v>-0.21099999999999999</v>
      </c>
      <c r="E108" s="105">
        <v>-9.7000000000000003E-2</v>
      </c>
    </row>
    <row r="109" spans="2:6">
      <c r="B109" s="105">
        <v>-0.2</v>
      </c>
      <c r="C109" s="105">
        <v>0.17699999999999999</v>
      </c>
      <c r="D109" s="105">
        <v>-0.121</v>
      </c>
      <c r="E109" s="105">
        <v>-8.3000000000000004E-2</v>
      </c>
    </row>
    <row r="110" spans="2:6">
      <c r="B110" s="105">
        <v>-9.1999999999999998E-2</v>
      </c>
      <c r="C110" s="105">
        <v>0.27800000000000002</v>
      </c>
      <c r="D110" s="105">
        <v>-2.5999999999999999E-2</v>
      </c>
      <c r="E110" s="105">
        <v>-3.4000000000000002E-2</v>
      </c>
    </row>
    <row r="111" spans="2:6">
      <c r="B111" s="105">
        <v>9.5000000000000001E-2</v>
      </c>
      <c r="C111" s="105">
        <v>0.39</v>
      </c>
      <c r="D111" s="105">
        <v>0.27300000000000002</v>
      </c>
      <c r="E111" s="105">
        <v>-5.2999999999999999E-2</v>
      </c>
    </row>
    <row r="112" spans="2:6">
      <c r="B112" s="105">
        <v>4.4999999999999998E-2</v>
      </c>
      <c r="C112" s="105">
        <v>-3.7999999999999999E-2</v>
      </c>
      <c r="D112" s="105">
        <v>0.28499999999999998</v>
      </c>
      <c r="E112" s="105">
        <v>3.9E-2</v>
      </c>
    </row>
    <row r="113" spans="2:5">
      <c r="B113" s="105">
        <v>-6.7000000000000004E-2</v>
      </c>
      <c r="C113" s="105">
        <v>-0.14399999999999999</v>
      </c>
      <c r="D113" s="105">
        <v>0.23100000000000001</v>
      </c>
      <c r="E113" s="105">
        <v>-6.5000000000000002E-2</v>
      </c>
    </row>
    <row r="114" spans="2:5">
      <c r="B114" s="105">
        <v>0.13900000000000001</v>
      </c>
      <c r="C114" s="105">
        <v>-0.22800000000000001</v>
      </c>
      <c r="D114" s="105">
        <v>-0.318</v>
      </c>
      <c r="E114" s="105">
        <v>-9.1999999999999998E-2</v>
      </c>
    </row>
    <row r="115" spans="2:5">
      <c r="B115" s="105">
        <v>6.0999999999999999E-2</v>
      </c>
      <c r="C115" s="105">
        <v>-0.15</v>
      </c>
      <c r="D115" s="105">
        <v>-0.32800000000000001</v>
      </c>
      <c r="E115" s="105">
        <v>0.253</v>
      </c>
    </row>
    <row r="116" spans="2:5">
      <c r="B116" s="105">
        <v>-0.03</v>
      </c>
      <c r="C116" s="105">
        <v>-0.126</v>
      </c>
      <c r="D116" s="105">
        <v>-0.23799999999999999</v>
      </c>
      <c r="E116" s="105">
        <v>0.125</v>
      </c>
    </row>
    <row r="117" spans="2:5">
      <c r="B117" s="105">
        <v>1.4999999999999999E-2</v>
      </c>
      <c r="C117" s="105">
        <v>1.4E-2</v>
      </c>
      <c r="D117" s="105">
        <v>-4.0000000000000001E-3</v>
      </c>
      <c r="E117" s="105">
        <v>2E-3</v>
      </c>
    </row>
    <row r="118" spans="2:5">
      <c r="B118" s="105">
        <v>-0.184</v>
      </c>
      <c r="C118" s="105">
        <v>-2E-3</v>
      </c>
      <c r="D118" s="105">
        <v>0.185</v>
      </c>
      <c r="E118" s="105">
        <v>-1.4E-2</v>
      </c>
    </row>
    <row r="119" spans="2:5">
      <c r="B119" s="105">
        <v>-4.5999999999999999E-2</v>
      </c>
      <c r="C119" s="105">
        <v>2E-3</v>
      </c>
      <c r="D119" s="105">
        <v>0.183</v>
      </c>
      <c r="E119" s="105">
        <v>-0.22500000000000001</v>
      </c>
    </row>
    <row r="120" spans="2:5">
      <c r="B120" s="105">
        <v>-5.2999999999999999E-2</v>
      </c>
      <c r="C120" s="105">
        <v>0.252</v>
      </c>
      <c r="D120" s="105">
        <v>5.2999999999999999E-2</v>
      </c>
      <c r="E120" s="105">
        <v>-0.28599999999999998</v>
      </c>
    </row>
    <row r="121" spans="2:5">
      <c r="B121" s="105">
        <v>3.0000000000000001E-3</v>
      </c>
      <c r="C121" s="105">
        <v>0.02</v>
      </c>
      <c r="D121" s="105">
        <v>5.0000000000000001E-3</v>
      </c>
      <c r="E121" s="105">
        <v>0.11</v>
      </c>
    </row>
    <row r="122" spans="2:5">
      <c r="B122" s="105">
        <v>0.124</v>
      </c>
      <c r="C122" s="105">
        <v>-4.5999999999999999E-2</v>
      </c>
      <c r="D122" s="105">
        <v>-0.14599999999999999</v>
      </c>
      <c r="E122" s="105">
        <v>1.4999999999999999E-2</v>
      </c>
    </row>
    <row r="123" spans="2:5">
      <c r="B123" s="105">
        <v>4.2999999999999997E-2</v>
      </c>
      <c r="C123" s="105">
        <v>-0.13300000000000001</v>
      </c>
      <c r="D123" s="105">
        <v>6.0999999999999999E-2</v>
      </c>
      <c r="E123" s="105">
        <v>0.18</v>
      </c>
    </row>
    <row r="124" spans="2:5">
      <c r="B124" s="105">
        <v>0.19800000000000001</v>
      </c>
      <c r="C124" s="105">
        <v>-0.22500000000000001</v>
      </c>
      <c r="D124" s="105">
        <v>0.14199999999999999</v>
      </c>
      <c r="E124" s="105">
        <v>0.20499999999999999</v>
      </c>
    </row>
    <row r="125" spans="2:5">
      <c r="B125" s="105">
        <v>0.17100000000000001</v>
      </c>
      <c r="C125" s="105">
        <v>6.6000000000000003E-2</v>
      </c>
      <c r="D125" s="105">
        <v>5.8000000000000003E-2</v>
      </c>
      <c r="E125" s="105">
        <v>-5.1999999999999998E-2</v>
      </c>
    </row>
    <row r="126" spans="2:5">
      <c r="B126" s="105">
        <v>-2E-3</v>
      </c>
      <c r="C126" s="105">
        <v>5.8999999999999997E-2</v>
      </c>
      <c r="D126" s="105">
        <v>0.13600000000000001</v>
      </c>
      <c r="E126" s="105">
        <v>-9.1999999999999998E-2</v>
      </c>
    </row>
    <row r="127" spans="2:5">
      <c r="B127" s="105">
        <v>-0.23499999999999999</v>
      </c>
      <c r="C127" s="105">
        <v>-8.6999999999999994E-2</v>
      </c>
      <c r="D127" s="105">
        <v>3.1E-2</v>
      </c>
      <c r="E127" s="105">
        <v>-2.1000000000000001E-2</v>
      </c>
    </row>
    <row r="128" spans="2:5">
      <c r="B128" s="105">
        <v>-0.23</v>
      </c>
      <c r="C128" s="105">
        <v>1.7000000000000001E-2</v>
      </c>
      <c r="D128" s="105">
        <v>-6.9000000000000006E-2</v>
      </c>
      <c r="E128" s="105">
        <v>-0.23200000000000001</v>
      </c>
    </row>
    <row r="129" spans="2:5">
      <c r="B129" s="105">
        <v>0.114</v>
      </c>
      <c r="C129" s="105">
        <v>0.13800000000000001</v>
      </c>
      <c r="D129" s="105">
        <v>6.6000000000000003E-2</v>
      </c>
      <c r="E129" s="105">
        <v>1.2E-2</v>
      </c>
    </row>
    <row r="130" spans="2:5">
      <c r="B130" s="105">
        <v>4.7E-2</v>
      </c>
      <c r="C130" s="105">
        <v>0.152</v>
      </c>
      <c r="D130" s="105">
        <v>-4.4999999999999998E-2</v>
      </c>
      <c r="E130" s="105">
        <v>9.4E-2</v>
      </c>
    </row>
    <row r="131" spans="2:5">
      <c r="B131" s="105">
        <v>8.5000000000000006E-2</v>
      </c>
      <c r="C131" s="105">
        <v>0.10100000000000001</v>
      </c>
      <c r="D131" s="105">
        <v>-0.33300000000000002</v>
      </c>
      <c r="E131" s="105">
        <v>-1.7999999999999999E-2</v>
      </c>
    </row>
    <row r="132" spans="2:5">
      <c r="B132" s="105">
        <v>9.8000000000000004E-2</v>
      </c>
      <c r="C132" s="105">
        <v>5.8000000000000003E-2</v>
      </c>
      <c r="D132" s="105">
        <v>-0.23400000000000001</v>
      </c>
      <c r="E132" s="105">
        <v>0.314</v>
      </c>
    </row>
    <row r="133" spans="2:5">
      <c r="B133" s="105">
        <v>-0.22</v>
      </c>
      <c r="C133" s="105">
        <v>-0.16</v>
      </c>
      <c r="D133" s="105">
        <v>0.20899999999999999</v>
      </c>
      <c r="E133" s="105">
        <v>0.185</v>
      </c>
    </row>
    <row r="134" spans="2:5">
      <c r="B134" s="105">
        <v>-0.13100000000000001</v>
      </c>
      <c r="C134" s="105">
        <v>-6.9000000000000006E-2</v>
      </c>
      <c r="D134" s="105">
        <v>5.8000000000000003E-2</v>
      </c>
      <c r="E134" s="105">
        <v>-0.23899999999999999</v>
      </c>
    </row>
    <row r="135" spans="2:5">
      <c r="B135" s="105">
        <v>8.5000000000000006E-2</v>
      </c>
      <c r="C135" s="105">
        <v>-1.6E-2</v>
      </c>
      <c r="D135" s="105">
        <v>0.111</v>
      </c>
      <c r="E135" s="105">
        <v>-0.14099999999999999</v>
      </c>
    </row>
    <row r="136" spans="2:5">
      <c r="B136" s="105">
        <v>0.14799999999999999</v>
      </c>
      <c r="C136" s="105">
        <v>5.8999999999999997E-2</v>
      </c>
      <c r="D136" s="105">
        <v>0.02</v>
      </c>
      <c r="E136" s="105">
        <v>-5.2999999999999999E-2</v>
      </c>
    </row>
    <row r="137" spans="2:5">
      <c r="B137" s="105">
        <v>0.111</v>
      </c>
      <c r="C137" s="105">
        <v>2.1999999999999999E-2</v>
      </c>
      <c r="D137" s="105">
        <v>-0.20200000000000001</v>
      </c>
      <c r="E137" s="105">
        <v>-0.14199999999999999</v>
      </c>
    </row>
    <row r="138" spans="2:5">
      <c r="B138" s="105">
        <v>2.7E-2</v>
      </c>
      <c r="C138" s="105">
        <v>-4.4999999999999998E-2</v>
      </c>
      <c r="D138" s="105">
        <v>-0.10299999999999999</v>
      </c>
      <c r="E138" s="105">
        <v>5.6000000000000001E-2</v>
      </c>
    </row>
    <row r="139" spans="2:5">
      <c r="B139" s="105">
        <v>0.04</v>
      </c>
      <c r="C139" s="105">
        <v>-0.18099999999999999</v>
      </c>
      <c r="D139" s="105">
        <v>0.107</v>
      </c>
      <c r="E139" s="105">
        <v>0.21199999999999999</v>
      </c>
    </row>
    <row r="140" spans="2:5">
      <c r="B140" s="105">
        <v>-0.14099999999999999</v>
      </c>
      <c r="C140" s="105">
        <v>-4.3999999999999997E-2</v>
      </c>
      <c r="D140" s="105">
        <v>0.13800000000000001</v>
      </c>
      <c r="E140" s="105">
        <v>-1.6E-2</v>
      </c>
    </row>
    <row r="141" spans="2:5">
      <c r="B141" s="105">
        <v>-0.318</v>
      </c>
      <c r="C141" s="105">
        <v>-9.5000000000000001E-2</v>
      </c>
      <c r="D141" s="105">
        <v>-5.5E-2</v>
      </c>
      <c r="E141" s="105">
        <v>-4.4999999999999998E-2</v>
      </c>
    </row>
    <row r="142" spans="2:5">
      <c r="B142" s="105">
        <v>-0.16300000000000001</v>
      </c>
      <c r="C142" s="105">
        <v>8.3000000000000004E-2</v>
      </c>
      <c r="D142" s="105">
        <v>-2.3E-2</v>
      </c>
      <c r="E142" s="105">
        <v>-0.16</v>
      </c>
    </row>
    <row r="143" spans="2:5">
      <c r="B143" s="105">
        <v>8.4000000000000005E-2</v>
      </c>
      <c r="C143" s="105">
        <v>0.25</v>
      </c>
      <c r="D143" s="105">
        <v>2.7E-2</v>
      </c>
      <c r="E143" s="105">
        <v>8.0000000000000002E-3</v>
      </c>
    </row>
    <row r="144" spans="2:5">
      <c r="B144" s="105">
        <v>7.9000000000000001E-2</v>
      </c>
      <c r="C144" s="105">
        <v>2.9000000000000001E-2</v>
      </c>
      <c r="D144" s="105">
        <v>6.0000000000000001E-3</v>
      </c>
      <c r="E144" s="105">
        <v>-2.4E-2</v>
      </c>
    </row>
    <row r="145" spans="2:5">
      <c r="B145" s="105">
        <v>0.23699999999999999</v>
      </c>
      <c r="C145" s="105">
        <v>8.0000000000000002E-3</v>
      </c>
      <c r="D145" s="105">
        <v>-0.11899999999999999</v>
      </c>
      <c r="E145" s="105">
        <v>2.5999999999999999E-2</v>
      </c>
    </row>
    <row r="146" spans="2:5">
      <c r="B146" s="105">
        <v>0.10100000000000001</v>
      </c>
      <c r="C146" s="105">
        <v>-0.125</v>
      </c>
      <c r="D146" s="105">
        <v>2.1000000000000001E-2</v>
      </c>
      <c r="E146" s="105">
        <v>-4.2000000000000003E-2</v>
      </c>
    </row>
    <row r="147" spans="2:5">
      <c r="B147" s="105">
        <v>-6.7000000000000004E-2</v>
      </c>
      <c r="C147" s="105">
        <v>-0.05</v>
      </c>
      <c r="D147" s="105">
        <v>-6.5000000000000002E-2</v>
      </c>
      <c r="E147" s="105">
        <v>0.216</v>
      </c>
    </row>
    <row r="148" spans="2:5">
      <c r="B148" s="105">
        <v>-8.2000000000000003E-2</v>
      </c>
      <c r="C148" s="105">
        <v>-1E-3</v>
      </c>
      <c r="D148" s="105">
        <v>2.5000000000000001E-2</v>
      </c>
      <c r="E148" s="105">
        <v>-3.7999999999999999E-2</v>
      </c>
    </row>
    <row r="149" spans="2:5">
      <c r="B149" s="105">
        <v>-0.08</v>
      </c>
      <c r="C149" s="105">
        <v>0.14399999999999999</v>
      </c>
      <c r="D149" s="105">
        <v>0.17399999999999999</v>
      </c>
      <c r="E149" s="105">
        <v>-5.0999999999999997E-2</v>
      </c>
    </row>
    <row r="150" spans="2:5">
      <c r="B150" s="105">
        <v>-7.0000000000000001E-3</v>
      </c>
      <c r="C150" s="105">
        <v>-0.17799999999999999</v>
      </c>
      <c r="D150" s="105">
        <v>3.6999999999999998E-2</v>
      </c>
      <c r="E150" s="105">
        <v>-2.7E-2</v>
      </c>
    </row>
    <row r="151" spans="2:5">
      <c r="B151" s="105">
        <v>-2.1999999999999999E-2</v>
      </c>
      <c r="C151" s="105">
        <v>-0.114</v>
      </c>
      <c r="D151" s="105">
        <v>6.2E-2</v>
      </c>
      <c r="E151" s="105">
        <v>3.5000000000000003E-2</v>
      </c>
    </row>
    <row r="152" spans="2:5">
      <c r="B152" s="105">
        <v>1.4E-2</v>
      </c>
      <c r="C152" s="105">
        <v>-6.2E-2</v>
      </c>
      <c r="D152" s="105">
        <v>-4.1000000000000002E-2</v>
      </c>
      <c r="E152" s="105">
        <v>0.125</v>
      </c>
    </row>
    <row r="153" spans="2:5">
      <c r="B153" s="105">
        <v>-7.0000000000000001E-3</v>
      </c>
      <c r="C153" s="105">
        <v>0.114</v>
      </c>
      <c r="D153" s="105">
        <v>2.3E-2</v>
      </c>
      <c r="E153" s="105">
        <v>0.08</v>
      </c>
    </row>
    <row r="154" spans="2:5">
      <c r="B154" s="105">
        <v>9.2999999999999999E-2</v>
      </c>
      <c r="C154" s="105">
        <v>0.2</v>
      </c>
      <c r="D154" s="105">
        <v>-3.1E-2</v>
      </c>
      <c r="E154" s="105">
        <v>-4.0000000000000001E-3</v>
      </c>
    </row>
    <row r="155" spans="2:5">
      <c r="B155" s="105">
        <v>-1.2999999999999999E-2</v>
      </c>
      <c r="C155" s="105">
        <v>0.187</v>
      </c>
      <c r="D155" s="105">
        <v>1.4E-2</v>
      </c>
      <c r="E155" s="105">
        <v>2.7E-2</v>
      </c>
    </row>
    <row r="156" spans="2:5">
      <c r="B156" s="105">
        <v>-7.4999999999999997E-2</v>
      </c>
      <c r="C156" s="105">
        <v>9.7000000000000003E-2</v>
      </c>
      <c r="D156" s="105">
        <v>-0.27200000000000002</v>
      </c>
      <c r="E156" s="105">
        <v>-0.10100000000000001</v>
      </c>
    </row>
    <row r="157" spans="2:5">
      <c r="B157" s="105">
        <v>1E-3</v>
      </c>
      <c r="C157" s="105">
        <v>-0.245</v>
      </c>
      <c r="D157" s="105">
        <v>8.9999999999999993E-3</v>
      </c>
      <c r="E157" s="105">
        <v>-8.4000000000000005E-2</v>
      </c>
    </row>
    <row r="158" spans="2:5">
      <c r="B158" s="105">
        <v>-8.0000000000000002E-3</v>
      </c>
      <c r="C158" s="105">
        <v>-6.7000000000000004E-2</v>
      </c>
      <c r="D158" s="105">
        <v>0.16900000000000001</v>
      </c>
      <c r="E158" s="105">
        <v>1.0999999999999999E-2</v>
      </c>
    </row>
    <row r="159" spans="2:5">
      <c r="B159" s="105">
        <v>3.6999999999999998E-2</v>
      </c>
      <c r="C159" s="105">
        <v>3.6999999999999998E-2</v>
      </c>
      <c r="D159" s="105">
        <v>9.0999999999999998E-2</v>
      </c>
      <c r="E159" s="105">
        <v>2.5999999999999999E-2</v>
      </c>
    </row>
    <row r="160" spans="2:5">
      <c r="B160" s="105">
        <v>0.154</v>
      </c>
      <c r="C160" s="105">
        <v>-2.3E-2</v>
      </c>
      <c r="D160" s="105">
        <v>0.19400000000000001</v>
      </c>
      <c r="E160" s="105">
        <v>-0.20399999999999999</v>
      </c>
    </row>
    <row r="161" spans="2:5">
      <c r="B161" s="105">
        <v>0.13800000000000001</v>
      </c>
      <c r="C161" s="105">
        <v>-3.7999999999999999E-2</v>
      </c>
      <c r="D161" s="105">
        <v>-0.224</v>
      </c>
      <c r="E161" s="105">
        <v>-4.2999999999999997E-2</v>
      </c>
    </row>
    <row r="162" spans="2:5">
      <c r="B162" s="105">
        <v>9.9000000000000005E-2</v>
      </c>
      <c r="C162" s="105">
        <v>-0.13500000000000001</v>
      </c>
      <c r="D162" s="105">
        <v>-0.19900000000000001</v>
      </c>
      <c r="E162" s="105">
        <v>9.8000000000000004E-2</v>
      </c>
    </row>
    <row r="163" spans="2:5">
      <c r="B163" s="105">
        <v>-0.21</v>
      </c>
      <c r="C163" s="105">
        <v>0.12</v>
      </c>
      <c r="D163" s="105">
        <v>-8.5999999999999993E-2</v>
      </c>
      <c r="E163" s="105">
        <v>0.14299999999999999</v>
      </c>
    </row>
    <row r="164" spans="2:5">
      <c r="B164" s="105">
        <v>-0.18</v>
      </c>
      <c r="C164" s="105">
        <v>-2.5000000000000001E-2</v>
      </c>
      <c r="D164" s="105">
        <v>0.193</v>
      </c>
      <c r="E164" s="105">
        <v>-0.104</v>
      </c>
    </row>
    <row r="165" spans="2:5">
      <c r="B165" s="105">
        <v>0.123</v>
      </c>
      <c r="C165" s="105">
        <v>-3.0000000000000001E-3</v>
      </c>
      <c r="D165" s="105">
        <v>0.22500000000000001</v>
      </c>
      <c r="E165" s="105">
        <v>2.5000000000000001E-2</v>
      </c>
    </row>
    <row r="166" spans="2:5">
      <c r="B166" s="105">
        <v>2.7E-2</v>
      </c>
      <c r="C166" s="105">
        <v>-9.9000000000000005E-2</v>
      </c>
      <c r="D166" s="105">
        <v>-0.06</v>
      </c>
      <c r="E166" s="105">
        <v>0.14899999999999999</v>
      </c>
    </row>
    <row r="167" spans="2:5">
      <c r="B167" s="105">
        <v>-0.115</v>
      </c>
      <c r="C167" s="105">
        <v>0.13100000000000001</v>
      </c>
      <c r="D167" s="105">
        <v>-0.20899999999999999</v>
      </c>
      <c r="E167" s="105">
        <v>0.155</v>
      </c>
    </row>
    <row r="168" spans="2:5">
      <c r="B168" s="105">
        <v>0.01</v>
      </c>
      <c r="C168" s="105">
        <v>0.16800000000000001</v>
      </c>
      <c r="D168" s="105">
        <v>-6.4000000000000001E-2</v>
      </c>
      <c r="E168" s="105">
        <v>-2.3E-2</v>
      </c>
    </row>
    <row r="169" spans="2:5">
      <c r="B169" s="105">
        <v>-0.03</v>
      </c>
      <c r="C169" s="105">
        <v>-3.9E-2</v>
      </c>
      <c r="D169" s="105">
        <v>5.5E-2</v>
      </c>
      <c r="E169" s="105">
        <v>-9.9000000000000005E-2</v>
      </c>
    </row>
    <row r="170" spans="2:5">
      <c r="B170" s="105">
        <v>-6.8000000000000005E-2</v>
      </c>
      <c r="C170" s="105">
        <v>-5.0999999999999997E-2</v>
      </c>
      <c r="D170" s="105">
        <v>0.14299999999999999</v>
      </c>
      <c r="E170" s="105">
        <v>-0.13400000000000001</v>
      </c>
    </row>
    <row r="171" spans="2:5">
      <c r="B171" s="105">
        <v>-7.0999999999999994E-2</v>
      </c>
      <c r="C171" s="105">
        <v>-8.9999999999999993E-3</v>
      </c>
      <c r="D171" s="105">
        <v>4.3999999999999997E-2</v>
      </c>
      <c r="E171" s="105">
        <v>1.0999999999999999E-2</v>
      </c>
    </row>
    <row r="172" spans="2:5">
      <c r="B172" s="105">
        <v>-0.02</v>
      </c>
      <c r="C172" s="105">
        <v>-5.3999999999999999E-2</v>
      </c>
      <c r="D172" s="105">
        <v>2.8000000000000001E-2</v>
      </c>
      <c r="E172" s="105">
        <v>-2.5000000000000001E-2</v>
      </c>
    </row>
    <row r="173" spans="2:5">
      <c r="B173" s="105">
        <v>6.0000000000000001E-3</v>
      </c>
      <c r="C173" s="105">
        <v>0.105</v>
      </c>
      <c r="D173" s="105">
        <v>-0.115</v>
      </c>
      <c r="E173" s="105">
        <v>-4.9000000000000002E-2</v>
      </c>
    </row>
    <row r="174" spans="2:5">
      <c r="B174" s="105">
        <v>0.11700000000000001</v>
      </c>
      <c r="C174" s="105">
        <v>0.105</v>
      </c>
      <c r="D174" s="105">
        <v>-0.14899999999999999</v>
      </c>
      <c r="E174" s="105">
        <v>3.6999999999999998E-2</v>
      </c>
    </row>
    <row r="175" spans="2:5">
      <c r="B175" s="105">
        <v>8.8999999999999996E-2</v>
      </c>
      <c r="C175" s="105">
        <v>-6.9000000000000006E-2</v>
      </c>
      <c r="D175" s="105">
        <v>0.17299999999999999</v>
      </c>
      <c r="E175" s="105">
        <v>5.3999999999999999E-2</v>
      </c>
    </row>
    <row r="176" spans="2:5">
      <c r="B176" s="105">
        <v>7.3999999999999996E-2</v>
      </c>
      <c r="C176" s="105">
        <v>-0.126</v>
      </c>
      <c r="D176" s="105">
        <v>7.5999999999999998E-2</v>
      </c>
      <c r="E176" s="105">
        <v>-3.3000000000000002E-2</v>
      </c>
    </row>
    <row r="177" spans="2:5">
      <c r="B177" s="105">
        <v>3.4000000000000002E-2</v>
      </c>
      <c r="C177" s="105">
        <v>-3.4000000000000002E-2</v>
      </c>
      <c r="D177" s="105">
        <v>-6.4000000000000001E-2</v>
      </c>
      <c r="E177" s="105">
        <v>0.11799999999999999</v>
      </c>
    </row>
    <row r="178" spans="2:5">
      <c r="B178" s="105">
        <v>-2.8000000000000001E-2</v>
      </c>
      <c r="C178" s="105">
        <v>8.3000000000000004E-2</v>
      </c>
      <c r="D178" s="105">
        <v>-1.2E-2</v>
      </c>
      <c r="E178" s="105">
        <v>2.9000000000000001E-2</v>
      </c>
    </row>
    <row r="179" spans="2:5">
      <c r="B179" s="105">
        <v>-6.8000000000000005E-2</v>
      </c>
      <c r="C179" s="105">
        <v>0.16500000000000001</v>
      </c>
      <c r="D179" s="105">
        <v>-0.01</v>
      </c>
      <c r="E179" s="105">
        <v>-2.5999999999999999E-2</v>
      </c>
    </row>
    <row r="180" spans="2:5">
      <c r="B180" s="105">
        <v>2.1999999999999999E-2</v>
      </c>
      <c r="C180" s="105">
        <v>-0.112</v>
      </c>
      <c r="D180" s="105">
        <v>0.106</v>
      </c>
      <c r="E180" s="105">
        <v>-0.105</v>
      </c>
    </row>
    <row r="181" spans="2:5">
      <c r="B181" s="105">
        <v>0.10199999999999999</v>
      </c>
      <c r="C181" s="105">
        <v>3.5000000000000003E-2</v>
      </c>
      <c r="D181" s="105">
        <v>-0.09</v>
      </c>
      <c r="E181" s="105">
        <v>-0.01</v>
      </c>
    </row>
    <row r="182" spans="2:5">
      <c r="B182" s="105">
        <v>6.7000000000000004E-2</v>
      </c>
      <c r="C182" s="105">
        <v>-0.09</v>
      </c>
      <c r="D182" s="105">
        <v>-7.2999999999999995E-2</v>
      </c>
      <c r="E182" s="105">
        <v>1.7000000000000001E-2</v>
      </c>
    </row>
    <row r="183" spans="2:5">
      <c r="B183" s="105">
        <v>-0.09</v>
      </c>
      <c r="C183" s="105">
        <v>-6.9000000000000006E-2</v>
      </c>
      <c r="D183" s="105">
        <v>3.0000000000000001E-3</v>
      </c>
      <c r="E183" s="105">
        <v>-0.14000000000000001</v>
      </c>
    </row>
    <row r="184" spans="2:5">
      <c r="B184" s="105">
        <v>-9.6000000000000002E-2</v>
      </c>
      <c r="C184" s="105">
        <v>3.2000000000000001E-2</v>
      </c>
      <c r="D184" s="105">
        <v>-7.4999999999999997E-2</v>
      </c>
      <c r="E184" s="105">
        <v>0.109</v>
      </c>
    </row>
    <row r="185" spans="2:5">
      <c r="B185" s="105">
        <v>-2.5000000000000001E-2</v>
      </c>
      <c r="C185" s="105">
        <v>-7.6999999999999999E-2</v>
      </c>
      <c r="D185" s="105">
        <v>8.2000000000000003E-2</v>
      </c>
      <c r="E185" s="105">
        <v>0.16</v>
      </c>
    </row>
    <row r="186" spans="2:5">
      <c r="B186" s="105">
        <v>5.6000000000000001E-2</v>
      </c>
      <c r="C186" s="105">
        <v>-7.4999999999999997E-2</v>
      </c>
      <c r="D186" s="105">
        <v>0.08</v>
      </c>
      <c r="E186" s="105">
        <v>-9.1999999999999998E-2</v>
      </c>
    </row>
    <row r="187" spans="2:5">
      <c r="B187" s="105">
        <v>-0.08</v>
      </c>
      <c r="C187" s="105">
        <v>-6.2E-2</v>
      </c>
      <c r="D187" s="105">
        <v>-8.4000000000000005E-2</v>
      </c>
      <c r="E187" s="105">
        <v>3.9E-2</v>
      </c>
    </row>
    <row r="188" spans="2:5">
      <c r="B188" s="105">
        <v>-9.1999999999999998E-2</v>
      </c>
      <c r="C188" s="105">
        <v>0.215</v>
      </c>
      <c r="D188" s="105">
        <v>-0.08</v>
      </c>
      <c r="E188" s="105">
        <v>9.0999999999999998E-2</v>
      </c>
    </row>
    <row r="189" spans="2:5">
      <c r="B189" s="105">
        <v>-5.8000000000000003E-2</v>
      </c>
      <c r="C189" s="105">
        <v>0.115</v>
      </c>
      <c r="D189" s="105">
        <v>8.1000000000000003E-2</v>
      </c>
      <c r="E189" s="105">
        <v>-0.192</v>
      </c>
    </row>
    <row r="190" spans="2:5">
      <c r="B190" s="105">
        <v>-3.2000000000000001E-2</v>
      </c>
      <c r="C190" s="105">
        <v>0.21</v>
      </c>
      <c r="D190" s="105">
        <v>1.0999999999999999E-2</v>
      </c>
      <c r="E190" s="105">
        <v>0.01</v>
      </c>
    </row>
    <row r="191" spans="2:5">
      <c r="B191" s="105">
        <v>0.112</v>
      </c>
      <c r="C191" s="105">
        <v>-5.8999999999999997E-2</v>
      </c>
      <c r="D191" s="105">
        <v>0.127</v>
      </c>
      <c r="E191" s="105">
        <v>0.112</v>
      </c>
    </row>
    <row r="192" spans="2:5">
      <c r="B192" s="105">
        <v>3.2000000000000001E-2</v>
      </c>
      <c r="C192" s="105">
        <v>-0.23300000000000001</v>
      </c>
      <c r="D192" s="105">
        <v>-0.20300000000000001</v>
      </c>
      <c r="E192" s="105">
        <v>6.0999999999999999E-2</v>
      </c>
    </row>
    <row r="193" spans="2:5">
      <c r="B193" s="105">
        <v>0.157</v>
      </c>
      <c r="C193" s="105">
        <v>-0.14299999999999999</v>
      </c>
      <c r="D193" s="105">
        <v>-3.9E-2</v>
      </c>
      <c r="E193" s="105">
        <v>6.5000000000000002E-2</v>
      </c>
    </row>
    <row r="194" spans="2:5">
      <c r="B194" s="105">
        <v>0.104</v>
      </c>
      <c r="C194" s="105">
        <v>-7.4999999999999997E-2</v>
      </c>
      <c r="D194" s="105">
        <v>3.1E-2</v>
      </c>
      <c r="E194" s="105">
        <v>-0.13100000000000001</v>
      </c>
    </row>
    <row r="195" spans="2:5">
      <c r="B195" s="105">
        <v>-0.113</v>
      </c>
      <c r="C195" s="105">
        <v>0.03</v>
      </c>
      <c r="D195" s="105">
        <v>7.0000000000000001E-3</v>
      </c>
      <c r="E195" s="105">
        <v>-0.154</v>
      </c>
    </row>
    <row r="196" spans="2:5">
      <c r="B196" s="105">
        <v>8.8999999999999996E-2</v>
      </c>
      <c r="C196" s="105">
        <v>-7.1999999999999995E-2</v>
      </c>
      <c r="D196" s="105">
        <v>-5.8000000000000003E-2</v>
      </c>
      <c r="E196" s="105">
        <v>-9.7000000000000003E-2</v>
      </c>
    </row>
    <row r="197" spans="2:5">
      <c r="B197" s="105">
        <v>-7.3999999999999996E-2</v>
      </c>
      <c r="C197" s="105">
        <v>2.8000000000000001E-2</v>
      </c>
      <c r="D197" s="105">
        <v>0</v>
      </c>
      <c r="E197" s="105">
        <v>-3.2000000000000001E-2</v>
      </c>
    </row>
    <row r="198" spans="2:5">
      <c r="B198" s="105">
        <v>-9.5000000000000001E-2</v>
      </c>
      <c r="C198" s="105">
        <v>7.1999999999999995E-2</v>
      </c>
      <c r="D198" s="105">
        <v>0.127</v>
      </c>
      <c r="E198" s="105">
        <v>0.106</v>
      </c>
    </row>
    <row r="199" spans="2:5">
      <c r="B199" s="105">
        <v>-2.5999999999999999E-2</v>
      </c>
      <c r="C199" s="105">
        <v>-1.2999999999999999E-2</v>
      </c>
      <c r="D199" s="105">
        <v>-0.12</v>
      </c>
      <c r="E199" s="105">
        <v>-3.1E-2</v>
      </c>
    </row>
    <row r="200" spans="2:5">
      <c r="B200" s="105">
        <v>-0.13500000000000001</v>
      </c>
      <c r="C200" s="105">
        <v>6.6000000000000003E-2</v>
      </c>
      <c r="D200" s="105">
        <v>9.8000000000000004E-2</v>
      </c>
      <c r="E200" s="105">
        <v>8.3000000000000004E-2</v>
      </c>
    </row>
    <row r="201" spans="2:5">
      <c r="B201" s="105">
        <v>-9.5000000000000001E-2</v>
      </c>
      <c r="C201" s="105">
        <v>7.5999999999999998E-2</v>
      </c>
      <c r="D201" s="105">
        <v>0.32500000000000001</v>
      </c>
      <c r="E201" s="105">
        <v>7.0000000000000007E-2</v>
      </c>
    </row>
    <row r="202" spans="2:5">
      <c r="B202" s="105">
        <v>1.0999999999999999E-2</v>
      </c>
      <c r="C202" s="105">
        <v>0.16200000000000001</v>
      </c>
      <c r="D202" s="105">
        <v>3.5999999999999997E-2</v>
      </c>
      <c r="E202" s="105">
        <v>-0.16900000000000001</v>
      </c>
    </row>
    <row r="203" spans="2:5">
      <c r="B203" s="105">
        <v>0.13600000000000001</v>
      </c>
      <c r="C203" s="105">
        <v>7.3999999999999996E-2</v>
      </c>
      <c r="D203" s="105">
        <v>-5.1999999999999998E-2</v>
      </c>
      <c r="E203" s="105">
        <v>6.4000000000000001E-2</v>
      </c>
    </row>
    <row r="204" spans="2:5">
      <c r="B204" s="105">
        <v>0.06</v>
      </c>
      <c r="C204" s="105">
        <v>0.01</v>
      </c>
      <c r="D204" s="105">
        <v>-0.10199999999999999</v>
      </c>
      <c r="E204" s="105">
        <v>-1.0999999999999999E-2</v>
      </c>
    </row>
    <row r="205" spans="2:5">
      <c r="B205" s="105">
        <v>0.159</v>
      </c>
      <c r="C205" s="105">
        <v>-0.152</v>
      </c>
      <c r="D205" s="105">
        <v>-0.185</v>
      </c>
      <c r="E205" s="105">
        <v>0.189</v>
      </c>
    </row>
    <row r="206" spans="2:5">
      <c r="B206" s="105">
        <v>0.152</v>
      </c>
      <c r="C206" s="105">
        <v>-0.24399999999999999</v>
      </c>
      <c r="D206" s="105">
        <v>-0.107</v>
      </c>
      <c r="E206" s="105">
        <v>-4.5999999999999999E-2</v>
      </c>
    </row>
    <row r="207" spans="2:5">
      <c r="B207" s="105">
        <v>-1.7000000000000001E-2</v>
      </c>
      <c r="C207" s="105">
        <v>-3.1E-2</v>
      </c>
      <c r="D207" s="105">
        <v>-0.13800000000000001</v>
      </c>
      <c r="E207" s="105">
        <v>-3.0000000000000001E-3</v>
      </c>
    </row>
    <row r="208" spans="2:5">
      <c r="B208" s="105">
        <v>-0.14499999999999999</v>
      </c>
      <c r="C208" s="105">
        <v>-0.17899999999999999</v>
      </c>
      <c r="D208" s="105">
        <v>-2.7E-2</v>
      </c>
      <c r="E208" s="105">
        <v>-0.109</v>
      </c>
    </row>
    <row r="209" spans="2:5">
      <c r="B209" s="105">
        <v>-0.122</v>
      </c>
      <c r="C209" s="105">
        <v>0.246</v>
      </c>
      <c r="D209" s="105">
        <v>3.6999999999999998E-2</v>
      </c>
      <c r="E209" s="105">
        <v>4.0000000000000001E-3</v>
      </c>
    </row>
    <row r="210" spans="2:5">
      <c r="B210" s="105">
        <v>-5.2999999999999999E-2</v>
      </c>
      <c r="C210" s="105">
        <v>0.13700000000000001</v>
      </c>
      <c r="D210" s="105">
        <v>0.158</v>
      </c>
      <c r="E210" s="105">
        <v>2.4E-2</v>
      </c>
    </row>
    <row r="211" spans="2:5">
      <c r="B211" s="105">
        <v>0.02</v>
      </c>
      <c r="C211" s="105">
        <v>-1.6E-2</v>
      </c>
      <c r="D211" s="105">
        <v>0.22500000000000001</v>
      </c>
      <c r="E211" s="105">
        <v>-5.7000000000000002E-2</v>
      </c>
    </row>
    <row r="212" spans="2:5">
      <c r="B212" s="105">
        <v>-7.0000000000000001E-3</v>
      </c>
      <c r="C212" s="105">
        <v>1.7999999999999999E-2</v>
      </c>
      <c r="D212" s="105">
        <v>0.06</v>
      </c>
      <c r="E212" s="105">
        <v>-9.5000000000000001E-2</v>
      </c>
    </row>
    <row r="213" spans="2:5">
      <c r="B213" s="105">
        <v>-0.03</v>
      </c>
      <c r="C213" s="105">
        <v>-3.7999999999999999E-2</v>
      </c>
      <c r="D213" s="105">
        <v>-0.23200000000000001</v>
      </c>
      <c r="E213" s="105">
        <v>6.3E-2</v>
      </c>
    </row>
    <row r="214" spans="2:5">
      <c r="B214" s="105">
        <v>6.6000000000000003E-2</v>
      </c>
      <c r="C214" s="105">
        <v>0.13500000000000001</v>
      </c>
      <c r="D214" s="105">
        <v>-0.13900000000000001</v>
      </c>
      <c r="E214" s="105">
        <v>0.01</v>
      </c>
    </row>
    <row r="215" spans="2:5">
      <c r="B215" s="105">
        <v>5.8000000000000003E-2</v>
      </c>
      <c r="C215" s="105">
        <v>0.11700000000000001</v>
      </c>
      <c r="D215" s="105">
        <v>-0.01</v>
      </c>
      <c r="E215" s="105">
        <v>0.18</v>
      </c>
    </row>
    <row r="216" spans="2:5">
      <c r="B216" s="105">
        <v>4.2999999999999997E-2</v>
      </c>
      <c r="C216" s="105">
        <v>5.0999999999999997E-2</v>
      </c>
      <c r="D216" s="105">
        <v>2.3E-2</v>
      </c>
      <c r="E216" s="105">
        <v>0.17499999999999999</v>
      </c>
    </row>
    <row r="217" spans="2:5">
      <c r="B217" s="105">
        <v>3.3000000000000002E-2</v>
      </c>
      <c r="C217" s="105">
        <v>-7.0000000000000007E-2</v>
      </c>
      <c r="D217" s="105">
        <v>0.16900000000000001</v>
      </c>
      <c r="E217" s="105">
        <v>1.4E-2</v>
      </c>
    </row>
    <row r="218" spans="2:5">
      <c r="B218" s="105">
        <v>-0.06</v>
      </c>
      <c r="C218" s="105">
        <v>-6.0999999999999999E-2</v>
      </c>
      <c r="D218" s="105">
        <v>1.7999999999999999E-2</v>
      </c>
      <c r="E218" s="105">
        <v>8.4000000000000005E-2</v>
      </c>
    </row>
    <row r="219" spans="2:5">
      <c r="B219" s="105">
        <v>-0.109</v>
      </c>
      <c r="C219" s="105">
        <v>-0.217</v>
      </c>
      <c r="D219" s="105">
        <v>-2.1000000000000001E-2</v>
      </c>
      <c r="E219" s="105">
        <v>-6.7000000000000004E-2</v>
      </c>
    </row>
    <row r="220" spans="2:5">
      <c r="B220" s="105">
        <v>-6.4000000000000001E-2</v>
      </c>
      <c r="C220" s="105">
        <v>1.7999999999999999E-2</v>
      </c>
      <c r="D220" s="105">
        <v>8.3000000000000004E-2</v>
      </c>
      <c r="E220" s="105">
        <v>-0.20399999999999999</v>
      </c>
    </row>
    <row r="221" spans="2:5">
      <c r="B221" s="105">
        <v>0.03</v>
      </c>
      <c r="C221" s="105">
        <v>0.151</v>
      </c>
      <c r="D221" s="105">
        <v>-2.5000000000000001E-2</v>
      </c>
      <c r="E221" s="105">
        <v>-0.14099999999999999</v>
      </c>
    </row>
    <row r="222" spans="2:5">
      <c r="B222" s="105">
        <v>0.12</v>
      </c>
      <c r="C222" s="105">
        <v>-0.14000000000000001</v>
      </c>
      <c r="D222" s="105">
        <v>-5.1999999999999998E-2</v>
      </c>
      <c r="E222" s="105">
        <v>-0.155</v>
      </c>
    </row>
    <row r="223" spans="2:5">
      <c r="B223" s="105">
        <v>5.7000000000000002E-2</v>
      </c>
      <c r="C223" s="105">
        <v>-8.5000000000000006E-2</v>
      </c>
      <c r="D223" s="105">
        <v>2.1000000000000001E-2</v>
      </c>
      <c r="E223" s="105">
        <v>0.02</v>
      </c>
    </row>
    <row r="224" spans="2:5">
      <c r="B224" s="105">
        <v>-4.0000000000000001E-3</v>
      </c>
      <c r="C224" s="105">
        <v>3.5000000000000003E-2</v>
      </c>
      <c r="D224" s="105">
        <v>8.5000000000000006E-2</v>
      </c>
      <c r="E224" s="105">
        <v>-6.0000000000000001E-3</v>
      </c>
    </row>
    <row r="225" spans="2:5">
      <c r="B225" s="105">
        <v>-0.115</v>
      </c>
      <c r="C225" s="105">
        <v>-2.7E-2</v>
      </c>
      <c r="D225" s="105">
        <v>3.9E-2</v>
      </c>
      <c r="E225" s="105">
        <v>0.23200000000000001</v>
      </c>
    </row>
    <row r="226" spans="2:5">
      <c r="B226" s="105">
        <v>-1.2E-2</v>
      </c>
      <c r="C226" s="105">
        <v>-6.0000000000000001E-3</v>
      </c>
      <c r="D226" s="105">
        <v>0.111</v>
      </c>
      <c r="E226" s="105">
        <v>0.21199999999999999</v>
      </c>
    </row>
    <row r="227" spans="2:5">
      <c r="B227" s="105">
        <v>-2.9000000000000001E-2</v>
      </c>
      <c r="C227" s="105">
        <v>0.22</v>
      </c>
      <c r="D227" s="105">
        <v>-0.26300000000000001</v>
      </c>
      <c r="E227" s="105">
        <v>-0.16</v>
      </c>
    </row>
    <row r="228" spans="2:5">
      <c r="B228" s="105">
        <v>-0.14399999999999999</v>
      </c>
      <c r="C228" s="105">
        <v>9.0999999999999998E-2</v>
      </c>
      <c r="D228" s="105">
        <v>-0.14299999999999999</v>
      </c>
      <c r="E228" s="105">
        <v>-4.0000000000000001E-3</v>
      </c>
    </row>
    <row r="229" spans="2:5">
      <c r="B229" s="105">
        <v>0.13700000000000001</v>
      </c>
      <c r="C229" s="105">
        <v>-3.5999999999999997E-2</v>
      </c>
      <c r="D229" s="105">
        <v>1.4E-2</v>
      </c>
      <c r="E229" s="105">
        <v>0.06</v>
      </c>
    </row>
    <row r="230" spans="2:5">
      <c r="B230" s="105">
        <v>0.25</v>
      </c>
      <c r="C230" s="105">
        <v>-0.128</v>
      </c>
      <c r="D230" s="105">
        <v>-2E-3</v>
      </c>
      <c r="E230" s="105">
        <v>0.104</v>
      </c>
    </row>
    <row r="231" spans="2:5">
      <c r="B231" s="105">
        <v>-3.5999999999999997E-2</v>
      </c>
      <c r="C231" s="105">
        <v>-0.21</v>
      </c>
      <c r="D231" s="105">
        <v>0.109</v>
      </c>
      <c r="E231" s="105">
        <v>-7.8E-2</v>
      </c>
    </row>
    <row r="232" spans="2:5">
      <c r="B232" s="105">
        <v>-3.9E-2</v>
      </c>
      <c r="C232" s="105">
        <v>1.4E-2</v>
      </c>
      <c r="D232" s="105">
        <v>0.1</v>
      </c>
      <c r="E232" s="105">
        <v>-0.21099999999999999</v>
      </c>
    </row>
    <row r="233" spans="2:5">
      <c r="B233" s="105">
        <v>-0.17199999999999999</v>
      </c>
      <c r="C233" s="105">
        <v>6.8000000000000005E-2</v>
      </c>
      <c r="D233" s="105">
        <v>-0.14099999999999999</v>
      </c>
      <c r="E233" s="105">
        <v>6.4000000000000001E-2</v>
      </c>
    </row>
    <row r="234" spans="2:5">
      <c r="B234" s="105">
        <v>-6.3E-2</v>
      </c>
      <c r="C234" s="105">
        <v>8.7999999999999995E-2</v>
      </c>
      <c r="D234" s="105">
        <v>-6.0000000000000001E-3</v>
      </c>
      <c r="E234" s="105">
        <v>-0.22900000000000001</v>
      </c>
    </row>
    <row r="235" spans="2:5">
      <c r="B235" s="105">
        <v>0.13400000000000001</v>
      </c>
      <c r="C235" s="105">
        <v>6.5000000000000002E-2</v>
      </c>
      <c r="D235" s="105">
        <v>2.8000000000000001E-2</v>
      </c>
      <c r="E235" s="105">
        <v>-2.8000000000000001E-2</v>
      </c>
    </row>
    <row r="236" spans="2:5">
      <c r="B236" s="105">
        <v>5.8999999999999997E-2</v>
      </c>
      <c r="C236" s="105">
        <v>-8.4000000000000005E-2</v>
      </c>
      <c r="D236" s="105">
        <v>-7.0000000000000001E-3</v>
      </c>
      <c r="E236" s="105">
        <v>0.21</v>
      </c>
    </row>
    <row r="237" spans="2:5">
      <c r="B237" s="105">
        <v>3.3000000000000002E-2</v>
      </c>
      <c r="C237" s="105">
        <v>0.02</v>
      </c>
      <c r="D237" s="105">
        <v>0.123</v>
      </c>
      <c r="E237" s="105">
        <v>0.17599999999999999</v>
      </c>
    </row>
    <row r="238" spans="2:5">
      <c r="B238" s="105">
        <v>-2E-3</v>
      </c>
      <c r="C238" s="105">
        <v>0.09</v>
      </c>
      <c r="D238" s="105">
        <v>6.3E-2</v>
      </c>
      <c r="E238" s="105">
        <v>0.186</v>
      </c>
    </row>
    <row r="239" spans="2:5">
      <c r="B239" s="105">
        <v>4.1000000000000002E-2</v>
      </c>
      <c r="C239" s="105">
        <v>2.3E-2</v>
      </c>
      <c r="D239" s="105">
        <v>0.104</v>
      </c>
      <c r="E239" s="105">
        <v>-8.1000000000000003E-2</v>
      </c>
    </row>
    <row r="240" spans="2:5">
      <c r="B240" s="105">
        <v>0.184</v>
      </c>
      <c r="C240" s="105">
        <v>-0.13600000000000001</v>
      </c>
      <c r="D240" s="105">
        <v>0.184</v>
      </c>
      <c r="E240" s="105">
        <v>-0.25800000000000001</v>
      </c>
    </row>
    <row r="241" spans="2:5">
      <c r="B241" s="105">
        <v>-2.5999999999999999E-2</v>
      </c>
      <c r="C241" s="105">
        <v>-8.4000000000000005E-2</v>
      </c>
      <c r="D241" s="105">
        <v>-0.14399999999999999</v>
      </c>
      <c r="E241" s="105">
        <v>-6.8000000000000005E-2</v>
      </c>
    </row>
    <row r="242" spans="2:5">
      <c r="B242" s="105">
        <v>-0.16700000000000001</v>
      </c>
      <c r="C242" s="105">
        <v>-4.2000000000000003E-2</v>
      </c>
      <c r="D242" s="105">
        <v>-0.33600000000000002</v>
      </c>
      <c r="E242" s="105">
        <v>-0.1</v>
      </c>
    </row>
    <row r="243" spans="2:5">
      <c r="B243" s="105">
        <v>5.7000000000000002E-2</v>
      </c>
      <c r="C243" s="105">
        <v>9.6000000000000002E-2</v>
      </c>
      <c r="D243" s="105">
        <v>-9.5000000000000001E-2</v>
      </c>
      <c r="E243" s="105">
        <v>0</v>
      </c>
    </row>
    <row r="244" spans="2:5">
      <c r="B244" s="105">
        <v>-6.2E-2</v>
      </c>
      <c r="C244" s="105">
        <v>4.2999999999999997E-2</v>
      </c>
      <c r="D244" s="105">
        <v>3.5000000000000003E-2</v>
      </c>
      <c r="E244" s="105">
        <v>5.0000000000000001E-3</v>
      </c>
    </row>
    <row r="245" spans="2:5">
      <c r="B245" s="105">
        <v>-0.17100000000000001</v>
      </c>
      <c r="C245" s="105">
        <v>8.6999999999999994E-2</v>
      </c>
      <c r="D245" s="105">
        <v>2.1999999999999999E-2</v>
      </c>
      <c r="E245" s="105">
        <v>3.5000000000000003E-2</v>
      </c>
    </row>
    <row r="246" spans="2:5">
      <c r="B246" s="105">
        <v>-0.188</v>
      </c>
      <c r="C246" s="105">
        <v>7.6999999999999999E-2</v>
      </c>
      <c r="D246" s="105">
        <v>-7.4999999999999997E-2</v>
      </c>
      <c r="E246" s="105">
        <v>0.17</v>
      </c>
    </row>
    <row r="247" spans="2:5">
      <c r="B247" s="105">
        <v>-0.10299999999999999</v>
      </c>
      <c r="C247" s="105">
        <v>-4.3999999999999997E-2</v>
      </c>
      <c r="D247" s="105">
        <v>-0.11</v>
      </c>
      <c r="E247" s="105">
        <v>8.0000000000000002E-3</v>
      </c>
    </row>
    <row r="248" spans="2:5">
      <c r="B248" s="105">
        <v>0.18</v>
      </c>
      <c r="C248" s="105">
        <v>-2.9000000000000001E-2</v>
      </c>
      <c r="D248" s="105">
        <v>0.16800000000000001</v>
      </c>
      <c r="E248" s="105">
        <v>-6.2E-2</v>
      </c>
    </row>
    <row r="249" spans="2:5">
      <c r="B249" s="105">
        <v>0.127</v>
      </c>
      <c r="C249" s="105">
        <v>3.2000000000000001E-2</v>
      </c>
      <c r="D249" s="105">
        <v>0.19800000000000001</v>
      </c>
      <c r="E249" s="105">
        <v>0.105</v>
      </c>
    </row>
    <row r="250" spans="2:5">
      <c r="B250" s="105">
        <v>-0.22900000000000001</v>
      </c>
      <c r="C250" s="105">
        <v>2.3E-2</v>
      </c>
      <c r="D250" s="105">
        <v>0.11799999999999999</v>
      </c>
      <c r="E250" s="105">
        <v>-0.16400000000000001</v>
      </c>
    </row>
    <row r="251" spans="2:5">
      <c r="B251" s="105">
        <v>1.0999999999999999E-2</v>
      </c>
      <c r="C251" s="105">
        <v>-5.8000000000000003E-2</v>
      </c>
      <c r="D251" s="105">
        <v>3.9E-2</v>
      </c>
      <c r="E251" s="105">
        <v>0.104</v>
      </c>
    </row>
    <row r="252" spans="2:5">
      <c r="B252" s="105">
        <v>0.19</v>
      </c>
      <c r="C252" s="105">
        <v>-0.122</v>
      </c>
      <c r="D252" s="105">
        <v>-0.14299999999999999</v>
      </c>
      <c r="E252" s="105">
        <v>-3.7999999999999999E-2</v>
      </c>
    </row>
    <row r="253" spans="2:5">
      <c r="B253" s="105">
        <v>0.32300000000000001</v>
      </c>
      <c r="C253" s="105">
        <v>-0.10299999999999999</v>
      </c>
      <c r="D253" s="105">
        <v>-0.193</v>
      </c>
      <c r="E253" s="105">
        <v>8.2000000000000003E-2</v>
      </c>
    </row>
    <row r="254" spans="2:5">
      <c r="B254" s="105">
        <v>-5.5E-2</v>
      </c>
      <c r="C254" s="105">
        <v>2.8000000000000001E-2</v>
      </c>
      <c r="D254" s="105">
        <v>8.1000000000000003E-2</v>
      </c>
      <c r="E254" s="105">
        <v>3.0000000000000001E-3</v>
      </c>
    </row>
    <row r="255" spans="2:5">
      <c r="B255" s="105">
        <v>-0.22600000000000001</v>
      </c>
      <c r="C255" s="105">
        <v>0.18099999999999999</v>
      </c>
      <c r="D255" s="105">
        <v>-5.1999999999999998E-2</v>
      </c>
      <c r="E255" s="105">
        <v>-1.2999999999999999E-2</v>
      </c>
    </row>
    <row r="256" spans="2:5">
      <c r="B256" s="105">
        <v>2.1999999999999999E-2</v>
      </c>
      <c r="C256" s="105">
        <v>0.112</v>
      </c>
      <c r="D256" s="105">
        <v>-8.5999999999999993E-2</v>
      </c>
      <c r="E256" s="105">
        <v>-8.9999999999999993E-3</v>
      </c>
    </row>
    <row r="257" spans="2:5">
      <c r="B257" s="105">
        <v>-7.0000000000000007E-2</v>
      </c>
      <c r="C257" s="105">
        <v>-0.154</v>
      </c>
      <c r="D257" s="105">
        <v>-6.9000000000000006E-2</v>
      </c>
      <c r="E257" s="105">
        <v>-9.2999999999999999E-2</v>
      </c>
    </row>
    <row r="258" spans="2:5">
      <c r="B258" s="105">
        <v>-0.08</v>
      </c>
      <c r="C258" s="105">
        <v>-0.109</v>
      </c>
      <c r="D258" s="105">
        <v>5.5E-2</v>
      </c>
      <c r="E258" s="105">
        <v>-1.6E-2</v>
      </c>
    </row>
    <row r="259" spans="2:5">
      <c r="B259" s="105">
        <v>0.05</v>
      </c>
      <c r="C259" s="105">
        <v>0.13700000000000001</v>
      </c>
      <c r="D259" s="105">
        <v>5.8000000000000003E-2</v>
      </c>
      <c r="E259" s="105">
        <v>-6.5000000000000002E-2</v>
      </c>
    </row>
    <row r="260" spans="2:5">
      <c r="B260" s="105">
        <v>4.2999999999999997E-2</v>
      </c>
      <c r="C260" s="105">
        <v>0.11600000000000001</v>
      </c>
      <c r="D260" s="105">
        <v>1.4E-2</v>
      </c>
      <c r="E260" s="105">
        <v>-5.5E-2</v>
      </c>
    </row>
    <row r="261" spans="2:5">
      <c r="B261" s="105">
        <v>7.0000000000000001E-3</v>
      </c>
      <c r="C261" s="105">
        <v>-6.2E-2</v>
      </c>
      <c r="D261" s="105">
        <v>0.154</v>
      </c>
      <c r="E261" s="105">
        <v>0.03</v>
      </c>
    </row>
    <row r="262" spans="2:5">
      <c r="B262" s="105">
        <v>-4.2000000000000003E-2</v>
      </c>
      <c r="C262" s="105">
        <v>-0.32800000000000001</v>
      </c>
      <c r="D262" s="105">
        <v>-0.111</v>
      </c>
      <c r="E262" s="105">
        <v>9.6000000000000002E-2</v>
      </c>
    </row>
    <row r="263" spans="2:5">
      <c r="B263" s="105">
        <v>-6.6000000000000003E-2</v>
      </c>
      <c r="C263" s="105">
        <v>-2.3E-2</v>
      </c>
      <c r="D263" s="105">
        <v>-2.8000000000000001E-2</v>
      </c>
      <c r="E263" s="105">
        <v>0.20100000000000001</v>
      </c>
    </row>
    <row r="264" spans="2:5">
      <c r="B264" s="105">
        <v>0.126</v>
      </c>
      <c r="C264" s="105">
        <v>0.05</v>
      </c>
      <c r="D264" s="105">
        <v>9.5000000000000001E-2</v>
      </c>
      <c r="E264" s="105">
        <v>-0.16900000000000001</v>
      </c>
    </row>
    <row r="265" spans="2:5">
      <c r="B265" s="105">
        <v>0.19900000000000001</v>
      </c>
      <c r="C265" s="105">
        <v>9.7000000000000003E-2</v>
      </c>
      <c r="D265" s="105">
        <v>-3.5999999999999997E-2</v>
      </c>
      <c r="E265" s="105">
        <v>-0.191</v>
      </c>
    </row>
    <row r="266" spans="2:5">
      <c r="B266" s="105">
        <v>6.8000000000000005E-2</v>
      </c>
      <c r="C266" s="105">
        <v>7.8E-2</v>
      </c>
      <c r="D266" s="105">
        <v>-0.13900000000000001</v>
      </c>
      <c r="E266" s="105">
        <v>7.6999999999999999E-2</v>
      </c>
    </row>
    <row r="267" spans="2:5">
      <c r="B267" s="105">
        <v>-0.20899999999999999</v>
      </c>
      <c r="C267" s="105">
        <v>0.11899999999999999</v>
      </c>
      <c r="D267" s="105">
        <v>-3.2000000000000001E-2</v>
      </c>
      <c r="E267" s="105">
        <v>-9.2999999999999999E-2</v>
      </c>
    </row>
    <row r="268" spans="2:5">
      <c r="B268" s="105">
        <v>-6.8000000000000005E-2</v>
      </c>
      <c r="C268" s="105">
        <v>0.223</v>
      </c>
      <c r="D268" s="105">
        <v>0.14299999999999999</v>
      </c>
      <c r="E268" s="105">
        <v>0.14099999999999999</v>
      </c>
    </row>
    <row r="269" spans="2:5">
      <c r="B269" s="105">
        <v>0.114</v>
      </c>
      <c r="C269" s="105">
        <v>-0.05</v>
      </c>
      <c r="D269" s="105">
        <v>0.113</v>
      </c>
      <c r="E269" s="105">
        <v>0.11600000000000001</v>
      </c>
    </row>
    <row r="270" spans="2:5">
      <c r="B270" s="105">
        <v>-4.7E-2</v>
      </c>
      <c r="C270" s="105">
        <v>-0.20399999999999999</v>
      </c>
      <c r="D270" s="105">
        <v>5.8000000000000003E-2</v>
      </c>
      <c r="E270" s="105">
        <v>3.1E-2</v>
      </c>
    </row>
    <row r="271" spans="2:5">
      <c r="B271" s="105">
        <v>-2.8000000000000001E-2</v>
      </c>
      <c r="C271" s="105">
        <v>-0.2</v>
      </c>
      <c r="D271" s="105">
        <v>4.3999999999999997E-2</v>
      </c>
      <c r="E271" s="105">
        <v>4.8000000000000001E-2</v>
      </c>
    </row>
    <row r="272" spans="2:5">
      <c r="B272" s="105">
        <v>0.06</v>
      </c>
      <c r="C272" s="105">
        <v>-3.0000000000000001E-3</v>
      </c>
      <c r="D272" s="105">
        <v>1.0999999999999999E-2</v>
      </c>
      <c r="E272" s="105">
        <v>-0.16400000000000001</v>
      </c>
    </row>
    <row r="273" spans="2:5">
      <c r="B273" s="105">
        <v>-2E-3</v>
      </c>
      <c r="C273" s="105">
        <v>0.10100000000000001</v>
      </c>
      <c r="D273" s="105">
        <v>-6.3E-2</v>
      </c>
      <c r="E273" s="105">
        <v>5.8000000000000003E-2</v>
      </c>
    </row>
    <row r="274" spans="2:5">
      <c r="B274" s="105">
        <v>8.5000000000000006E-2</v>
      </c>
      <c r="C274" s="105">
        <v>2.8000000000000001E-2</v>
      </c>
      <c r="D274" s="105">
        <v>-6.4000000000000001E-2</v>
      </c>
      <c r="E274" s="105">
        <v>4.2000000000000003E-2</v>
      </c>
    </row>
    <row r="275" spans="2:5">
      <c r="B275" s="105">
        <v>3.4000000000000002E-2</v>
      </c>
      <c r="C275" s="105">
        <v>-3.3000000000000002E-2</v>
      </c>
      <c r="D275" s="105">
        <v>-0.152</v>
      </c>
      <c r="E275" s="105">
        <v>0.11799999999999999</v>
      </c>
    </row>
    <row r="276" spans="2:5">
      <c r="B276" s="105">
        <v>-3.5000000000000003E-2</v>
      </c>
      <c r="C276" s="105">
        <v>9.4E-2</v>
      </c>
      <c r="D276" s="105">
        <v>-0.04</v>
      </c>
      <c r="E276" s="105">
        <v>0.03</v>
      </c>
    </row>
    <row r="277" spans="2:5">
      <c r="B277" s="105">
        <v>-0.17599999999999999</v>
      </c>
      <c r="C277" s="105">
        <v>0.24299999999999999</v>
      </c>
      <c r="D277" s="105">
        <v>5.0999999999999997E-2</v>
      </c>
      <c r="E277" s="105">
        <v>-0.22700000000000001</v>
      </c>
    </row>
    <row r="278" spans="2:5">
      <c r="B278" s="105">
        <v>-1E-3</v>
      </c>
      <c r="C278" s="105">
        <v>1.0999999999999999E-2</v>
      </c>
      <c r="D278" s="105">
        <v>0.06</v>
      </c>
      <c r="E278" s="105">
        <v>-0.104</v>
      </c>
    </row>
    <row r="279" spans="2:5">
      <c r="B279" s="105">
        <v>-1.6E-2</v>
      </c>
      <c r="C279" s="105">
        <v>-0.21299999999999999</v>
      </c>
      <c r="D279" s="105">
        <v>8.9999999999999993E-3</v>
      </c>
      <c r="E279" s="105">
        <v>0.14099999999999999</v>
      </c>
    </row>
    <row r="280" spans="2:5">
      <c r="B280" s="105">
        <v>8.5000000000000006E-2</v>
      </c>
      <c r="C280" s="105">
        <v>-0.13300000000000001</v>
      </c>
      <c r="D280" s="105">
        <v>-1.4999999999999999E-2</v>
      </c>
      <c r="E280" s="105">
        <v>-0.123</v>
      </c>
    </row>
    <row r="281" spans="2:5">
      <c r="B281" s="105">
        <v>4.2000000000000003E-2</v>
      </c>
      <c r="C281" s="105">
        <v>-0.16</v>
      </c>
      <c r="D281" s="105">
        <v>0.109</v>
      </c>
      <c r="E281" s="105">
        <v>-6.8000000000000005E-2</v>
      </c>
    </row>
    <row r="282" spans="2:5">
      <c r="B282" s="105">
        <v>0.01</v>
      </c>
      <c r="C282" s="105">
        <v>4.4999999999999998E-2</v>
      </c>
      <c r="D282" s="105">
        <v>-9.9000000000000005E-2</v>
      </c>
      <c r="E282" s="105">
        <v>-2.5999999999999999E-2</v>
      </c>
    </row>
    <row r="283" spans="2:5">
      <c r="B283" s="105">
        <v>2.8000000000000001E-2</v>
      </c>
      <c r="C283" s="105">
        <v>0.17899999999999999</v>
      </c>
      <c r="D283" s="105">
        <v>-9.9000000000000005E-2</v>
      </c>
      <c r="E283" s="105">
        <v>1.7000000000000001E-2</v>
      </c>
    </row>
    <row r="284" spans="2:5">
      <c r="B284" s="105">
        <v>-0.16400000000000001</v>
      </c>
      <c r="C284" s="105">
        <v>-0.126</v>
      </c>
      <c r="D284" s="105">
        <v>-3.1E-2</v>
      </c>
      <c r="E284" s="105">
        <v>8.6999999999999994E-2</v>
      </c>
    </row>
    <row r="285" spans="2:5">
      <c r="B285" s="105">
        <v>-7.6999999999999999E-2</v>
      </c>
      <c r="C285" s="105">
        <v>0.16900000000000001</v>
      </c>
      <c r="D285" s="105">
        <v>-0.09</v>
      </c>
      <c r="E285" s="105">
        <v>7.6999999999999999E-2</v>
      </c>
    </row>
    <row r="286" spans="2:5">
      <c r="B286" s="105">
        <v>2.5999999999999999E-2</v>
      </c>
      <c r="C286" s="105">
        <v>8.9999999999999993E-3</v>
      </c>
      <c r="D286" s="105">
        <v>6.7000000000000004E-2</v>
      </c>
      <c r="E286" s="105">
        <v>0.11700000000000001</v>
      </c>
    </row>
    <row r="287" spans="2:5">
      <c r="B287" s="105">
        <v>0.107</v>
      </c>
      <c r="C287" s="105">
        <v>-2.9000000000000001E-2</v>
      </c>
      <c r="D287" s="105">
        <v>0.09</v>
      </c>
      <c r="E287" s="105">
        <v>-5.3999999999999999E-2</v>
      </c>
    </row>
    <row r="288" spans="2:5">
      <c r="B288" s="105">
        <v>0.112</v>
      </c>
      <c r="C288" s="105">
        <v>-6.6000000000000003E-2</v>
      </c>
      <c r="D288" s="105">
        <v>1.4E-2</v>
      </c>
      <c r="E288" s="105">
        <v>-0.128</v>
      </c>
    </row>
    <row r="289" spans="2:5">
      <c r="B289" s="105">
        <v>7.3999999999999996E-2</v>
      </c>
      <c r="C289" s="105">
        <v>6.9000000000000006E-2</v>
      </c>
      <c r="D289" s="105">
        <v>0.127</v>
      </c>
      <c r="E289" s="105">
        <v>-6.4000000000000001E-2</v>
      </c>
    </row>
    <row r="290" spans="2:5">
      <c r="B290" s="105">
        <v>-7.1999999999999995E-2</v>
      </c>
      <c r="C290" s="105">
        <v>0</v>
      </c>
      <c r="D290" s="105">
        <v>-3.6999999999999998E-2</v>
      </c>
      <c r="E290" s="105">
        <v>-8.7999999999999995E-2</v>
      </c>
    </row>
    <row r="291" spans="2:5">
      <c r="B291" s="105">
        <v>-4.3999999999999997E-2</v>
      </c>
      <c r="C291" s="105">
        <v>0.115</v>
      </c>
      <c r="D291" s="105">
        <v>-8.7999999999999995E-2</v>
      </c>
      <c r="E291" s="105">
        <v>1.0999999999999999E-2</v>
      </c>
    </row>
    <row r="292" spans="2:5">
      <c r="B292" s="105">
        <v>-6.0000000000000001E-3</v>
      </c>
      <c r="C292" s="105">
        <v>0.10199999999999999</v>
      </c>
      <c r="D292" s="105">
        <v>4.7E-2</v>
      </c>
      <c r="E292" s="105">
        <v>0.155</v>
      </c>
    </row>
    <row r="293" spans="2:5">
      <c r="B293" s="105">
        <v>-0.23499999999999999</v>
      </c>
      <c r="C293" s="105">
        <v>-8.4000000000000005E-2</v>
      </c>
      <c r="D293" s="105">
        <v>0.13</v>
      </c>
      <c r="E293" s="105">
        <v>5.8000000000000003E-2</v>
      </c>
    </row>
    <row r="294" spans="2:5">
      <c r="B294" s="105">
        <v>-0.02</v>
      </c>
      <c r="C294" s="105">
        <v>-0.191</v>
      </c>
      <c r="D294" s="105">
        <v>6.2E-2</v>
      </c>
      <c r="E294" s="105">
        <v>0.104</v>
      </c>
    </row>
    <row r="295" spans="2:5">
      <c r="B295" s="105">
        <v>-1.2999999999999999E-2</v>
      </c>
      <c r="C295" s="105">
        <v>1.7999999999999999E-2</v>
      </c>
      <c r="D295" s="105">
        <v>0.10199999999999999</v>
      </c>
      <c r="E295" s="105">
        <v>-0.151</v>
      </c>
    </row>
    <row r="296" spans="2:5">
      <c r="B296" s="105">
        <v>-3.2000000000000001E-2</v>
      </c>
      <c r="C296" s="105">
        <v>4.7E-2</v>
      </c>
      <c r="D296" s="105">
        <v>-0.14899999999999999</v>
      </c>
      <c r="E296" s="105">
        <v>3.5999999999999997E-2</v>
      </c>
    </row>
    <row r="297" spans="2:5">
      <c r="B297" s="105">
        <v>8.4000000000000005E-2</v>
      </c>
      <c r="C297" s="105">
        <v>0.03</v>
      </c>
      <c r="D297" s="105">
        <v>-7.2999999999999995E-2</v>
      </c>
      <c r="E297" s="105">
        <v>0.16700000000000001</v>
      </c>
    </row>
    <row r="298" spans="2:5">
      <c r="B298" s="105">
        <v>0.20499999999999999</v>
      </c>
      <c r="C298" s="105">
        <v>-4.4999999999999998E-2</v>
      </c>
      <c r="D298" s="105">
        <v>-0.193</v>
      </c>
      <c r="E298" s="105">
        <v>-9.8000000000000004E-2</v>
      </c>
    </row>
    <row r="299" spans="2:5">
      <c r="B299" s="105">
        <v>4.1000000000000002E-2</v>
      </c>
      <c r="C299" s="105">
        <v>-9.9000000000000005E-2</v>
      </c>
      <c r="D299" s="105">
        <v>-0.315</v>
      </c>
      <c r="E299" s="105">
        <v>3.6999999999999998E-2</v>
      </c>
    </row>
    <row r="300" spans="2:5">
      <c r="B300" s="105">
        <v>-0.111</v>
      </c>
      <c r="C300" s="105">
        <v>-8.5000000000000006E-2</v>
      </c>
      <c r="D300" s="105">
        <v>7.9000000000000001E-2</v>
      </c>
    </row>
    <row r="301" spans="2:5">
      <c r="B301" s="105">
        <v>-3.9E-2</v>
      </c>
      <c r="C301" s="105">
        <v>-8.0000000000000002E-3</v>
      </c>
      <c r="D301" s="105">
        <v>0.28299999999999997</v>
      </c>
    </row>
    <row r="302" spans="2:5">
      <c r="B302" s="105">
        <v>-2.3E-2</v>
      </c>
      <c r="C302" s="105">
        <v>7.9000000000000001E-2</v>
      </c>
      <c r="D302" s="105">
        <v>0.308</v>
      </c>
    </row>
    <row r="303" spans="2:5">
      <c r="D303" s="105">
        <v>9.8000000000000004E-2</v>
      </c>
    </row>
    <row r="304" spans="2:5">
      <c r="D304" s="105">
        <v>-2.1000000000000001E-2</v>
      </c>
    </row>
    <row r="305" spans="4:4">
      <c r="D305" s="105">
        <v>-0.105</v>
      </c>
    </row>
    <row r="306" spans="4:4">
      <c r="D306" s="105">
        <v>-0.26600000000000001</v>
      </c>
    </row>
    <row r="307" spans="4:4">
      <c r="D307" s="105">
        <v>-3.0000000000000001E-3</v>
      </c>
    </row>
    <row r="308" spans="4:4">
      <c r="D308" s="105">
        <v>4.7E-2</v>
      </c>
    </row>
    <row r="309" spans="4:4">
      <c r="D309" s="105">
        <v>7.8E-2</v>
      </c>
    </row>
    <row r="310" spans="4:4">
      <c r="D310" s="105">
        <v>9.9000000000000005E-2</v>
      </c>
    </row>
    <row r="311" spans="4:4">
      <c r="D311" s="105">
        <v>-0.23300000000000001</v>
      </c>
    </row>
    <row r="312" spans="4:4">
      <c r="D312" s="105">
        <v>1.0999999999999999E-2</v>
      </c>
    </row>
    <row r="313" spans="4:4">
      <c r="D313" s="105">
        <v>9.7000000000000003E-2</v>
      </c>
    </row>
    <row r="314" spans="4:4">
      <c r="D314" s="105">
        <v>4.5999999999999999E-2</v>
      </c>
    </row>
    <row r="315" spans="4:4">
      <c r="D315" s="105">
        <v>7.3999999999999996E-2</v>
      </c>
    </row>
    <row r="316" spans="4:4">
      <c r="D316" s="105">
        <v>-8.3000000000000004E-2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56"/>
  <sheetViews>
    <sheetView workbookViewId="0"/>
  </sheetViews>
  <sheetFormatPr defaultRowHeight="12.75"/>
  <cols>
    <col min="1" max="1" width="5.140625" style="103" customWidth="1"/>
    <col min="2" max="2" width="104.7109375" style="103" customWidth="1"/>
    <col min="3" max="3" width="9.140625" style="103"/>
  </cols>
  <sheetData>
    <row r="1" spans="2:2" ht="30.75">
      <c r="B1" s="106" t="s">
        <v>252</v>
      </c>
    </row>
    <row r="52" spans="2:2" ht="30.75">
      <c r="B52" s="106" t="s">
        <v>257</v>
      </c>
    </row>
    <row r="103" spans="2:2" ht="30.75">
      <c r="B103" s="106" t="s">
        <v>256</v>
      </c>
    </row>
    <row r="154" spans="2:2" ht="30.75">
      <c r="B154" s="106" t="s">
        <v>253</v>
      </c>
    </row>
    <row r="205" spans="2:2" ht="30.75">
      <c r="B205" s="106" t="s">
        <v>255</v>
      </c>
    </row>
    <row r="256" spans="2:2" ht="30.75">
      <c r="B256" s="106" t="s">
        <v>254</v>
      </c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Documentation</vt:lpstr>
      <vt:lpstr>Charts</vt:lpstr>
      <vt:lpstr>Data</vt:lpstr>
      <vt:lpstr>Statistics</vt:lpstr>
      <vt:lpstr>Input_Data</vt:lpstr>
      <vt:lpstr>Periodograms</vt:lpstr>
      <vt:lpstr>Data!temp_1</vt:lpstr>
      <vt:lpstr>TempDev</vt:lpstr>
      <vt:lpstr>Year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 Puetz</cp:lastModifiedBy>
  <dcterms:created xsi:type="dcterms:W3CDTF">2009-02-05T22:23:06Z</dcterms:created>
  <dcterms:modified xsi:type="dcterms:W3CDTF">2010-10-04T06:25:57Z</dcterms:modified>
</cp:coreProperties>
</file>